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16380" windowHeight="8190" activeTab="10"/>
  </bookViews>
  <sheets>
    <sheet name="přehled" sheetId="1" r:id="rId1"/>
    <sheet name="1. kolo" sheetId="2" r:id="rId2"/>
    <sheet name="2. kolo" sheetId="3" r:id="rId3"/>
    <sheet name="3. kolo" sheetId="4" r:id="rId4"/>
    <sheet name="4. kolo" sheetId="5" r:id="rId5"/>
    <sheet name="jednotlivci" sheetId="6" r:id="rId6"/>
    <sheet name="dvojice B1+BX" sheetId="7" r:id="rId7"/>
    <sheet name="dvojice B2+B2" sheetId="8" r:id="rId8"/>
    <sheet name="trojice" sheetId="9" r:id="rId9"/>
    <sheet name="skokan roku" sheetId="10" r:id="rId10"/>
    <sheet name="MČR - Finále jednotivců" sheetId="11" r:id="rId11"/>
  </sheets>
  <definedNames>
    <definedName name="Excel_BuiltIn__FilterDatabase" localSheetId="1">'1. kolo'!#REF!</definedName>
    <definedName name="Excel_BuiltIn__FilterDatabase" localSheetId="2">'2. kolo'!#REF!</definedName>
    <definedName name="Excel_BuiltIn__FilterDatabase" localSheetId="3">'3. kolo'!#REF!</definedName>
    <definedName name="Excel_BuiltIn__FilterDatabase" localSheetId="4">'4. kolo'!$A$25:$A$31</definedName>
    <definedName name="_xlnm.Print_Area" localSheetId="1">'1. kolo'!$A$1:$O$48</definedName>
    <definedName name="_xlnm.Print_Area" localSheetId="2">'2. kolo'!$A$1:$O$76</definedName>
    <definedName name="_xlnm.Print_Area" localSheetId="3">'3. kolo'!$A$1:$O$76</definedName>
    <definedName name="_xlnm.Print_Area" localSheetId="4">'4. kolo'!$A$1:$O$75</definedName>
    <definedName name="_xlnm.Print_Area" localSheetId="5">'jednotlivci'!$A$1:$K$46</definedName>
    <definedName name="_xlnm.Print_Area" localSheetId="9">'skokan roku'!$A$1:$K$54</definedName>
  </definedNames>
  <calcPr fullCalcOnLoad="1"/>
</workbook>
</file>

<file path=xl/sharedStrings.xml><?xml version="1.0" encoding="utf-8"?>
<sst xmlns="http://schemas.openxmlformats.org/spreadsheetml/2006/main" count="1192" uniqueCount="171">
  <si>
    <t>Jméno</t>
  </si>
  <si>
    <t>Klub (TJ)</t>
  </si>
  <si>
    <t>Kat.</t>
  </si>
  <si>
    <t>1.Hra</t>
  </si>
  <si>
    <t>2.Hra</t>
  </si>
  <si>
    <t>3.Hra</t>
  </si>
  <si>
    <t>4.Hra</t>
  </si>
  <si>
    <t>5.Hra</t>
  </si>
  <si>
    <t>6.Hra</t>
  </si>
  <si>
    <t>přípoč.</t>
  </si>
  <si>
    <t>celkem</t>
  </si>
  <si>
    <t>přípoč,</t>
  </si>
  <si>
    <t>Bowling ZP 2017/18</t>
  </si>
  <si>
    <t>1.kolo</t>
  </si>
  <si>
    <t>2.kolo</t>
  </si>
  <si>
    <t>3.kolo</t>
  </si>
  <si>
    <t>4.kolo</t>
  </si>
  <si>
    <t>Budil Ivo</t>
  </si>
  <si>
    <t>TJ Zora Praha</t>
  </si>
  <si>
    <t>B1</t>
  </si>
  <si>
    <t>Čajka Jaroslav</t>
  </si>
  <si>
    <t>TJ Jiskra Kyjov</t>
  </si>
  <si>
    <t>Čermáková Eliška</t>
  </si>
  <si>
    <t>BSC Praha</t>
  </si>
  <si>
    <t>Čulík Štefan</t>
  </si>
  <si>
    <t>SK Tyflosport</t>
  </si>
  <si>
    <t>Hradil Milan</t>
  </si>
  <si>
    <t>SK Handicap (?) Zlín</t>
  </si>
  <si>
    <t>Krch Michal</t>
  </si>
  <si>
    <t>BC Bowlingzone Blinds</t>
  </si>
  <si>
    <t>Kunovjánková Iveta</t>
  </si>
  <si>
    <t>Primák Radek</t>
  </si>
  <si>
    <t>Vlasáková Kamila</t>
  </si>
  <si>
    <t>SKK Rokycany ZP</t>
  </si>
  <si>
    <t>B2</t>
  </si>
  <si>
    <t>Gut Pavel</t>
  </si>
  <si>
    <t>Hasala Jaromír</t>
  </si>
  <si>
    <t>Jurkovič Miroslav</t>
  </si>
  <si>
    <t>Krapka Luboš</t>
  </si>
  <si>
    <t>Lisý Marián</t>
  </si>
  <si>
    <t>Macháček Karel</t>
  </si>
  <si>
    <t>SK Slavia Praha OZP</t>
  </si>
  <si>
    <t>Matouš Roman</t>
  </si>
  <si>
    <t>Reichel Jiří</t>
  </si>
  <si>
    <t>Bartoníková Stanislava</t>
  </si>
  <si>
    <t>B3</t>
  </si>
  <si>
    <t>Gruncl Josef</t>
  </si>
  <si>
    <t>Holý Milan</t>
  </si>
  <si>
    <t>TJ SOKOL BRNO IV</t>
  </si>
  <si>
    <t>Chvojka Leoš</t>
  </si>
  <si>
    <t>Julínková Jana</t>
  </si>
  <si>
    <t>Macháčková Věra</t>
  </si>
  <si>
    <t>Machala Zdeněk</t>
  </si>
  <si>
    <t>Novotný Karel</t>
  </si>
  <si>
    <t xml:space="preserve">Špačková Františka </t>
  </si>
  <si>
    <t>Vítová Renata</t>
  </si>
  <si>
    <t>Webr Václav</t>
  </si>
  <si>
    <t>Mistrovství České republiky 2017/18 - kvalifikační turnaj jednotlivců</t>
  </si>
  <si>
    <t>1. kolo kvalifikace na MČR jednotlivců</t>
  </si>
  <si>
    <t>14. 10. 2017  Praha - (Herna Bowling Celnice)</t>
  </si>
  <si>
    <t>Kategorie B1</t>
  </si>
  <si>
    <t>Pořadí</t>
  </si>
  <si>
    <t>kat.</t>
  </si>
  <si>
    <t>I.</t>
  </si>
  <si>
    <t>II.</t>
  </si>
  <si>
    <t>III.</t>
  </si>
  <si>
    <t>IV.</t>
  </si>
  <si>
    <t>V.</t>
  </si>
  <si>
    <t>VI.</t>
  </si>
  <si>
    <t>přípočet</t>
  </si>
  <si>
    <t>celkem + pp</t>
  </si>
  <si>
    <t>průměr</t>
  </si>
  <si>
    <t>nejl. hra</t>
  </si>
  <si>
    <t>Kategorie B2</t>
  </si>
  <si>
    <t>BC Bowlinzone Blinds</t>
  </si>
  <si>
    <t>Kategorie B3</t>
  </si>
  <si>
    <t>TJ Sokol Brno IV</t>
  </si>
  <si>
    <t>Špačková Františka</t>
  </si>
  <si>
    <t>Mistrovství České republiky 2017/2018 - MČR dvojic</t>
  </si>
  <si>
    <t>2. kolo kvalifikace na MČR jednotlivců</t>
  </si>
  <si>
    <t>25. 11. 2017  Olomouc - (Bowland Šantovka)</t>
  </si>
  <si>
    <t>Mistrovství České republiky 2017/2018 - MČR trojic</t>
  </si>
  <si>
    <t>3. kolo kvalifikace na MČR jednotlivců</t>
  </si>
  <si>
    <t>28. 1. 2018 Pardubice - (Bowlingzone Pardubice)</t>
  </si>
  <si>
    <t>4. kolo kvalifikace na MČR jednotlivců</t>
  </si>
  <si>
    <t>18. 3. 2018  Praha - (Herna XBowling Žižkov)</t>
  </si>
  <si>
    <t>Mistrovství České republiky 2017/2018 - kvalifikační turnaje</t>
  </si>
  <si>
    <t>Soutěž jednotlivců (celkové výsledky dle kategoríí zrak.post.)</t>
  </si>
  <si>
    <t>1. kolo</t>
  </si>
  <si>
    <t>2. kolo</t>
  </si>
  <si>
    <t>3. kolo</t>
  </si>
  <si>
    <t>4. kolo</t>
  </si>
  <si>
    <t>1. HD</t>
  </si>
  <si>
    <t>2.HD</t>
  </si>
  <si>
    <t>Celkem</t>
  </si>
  <si>
    <t>Mistrovství České republiky v bowlingu ZP dvojic 2017/2018</t>
  </si>
  <si>
    <t>Olomouc (herna Bowland - Šantovka) - 25.11.2017</t>
  </si>
  <si>
    <t>Dvojice  B1 + BX</t>
  </si>
  <si>
    <t>Tabulka pro sledování průběžných výsledků po jednotlivých hrách (rychlé setřídění)</t>
  </si>
  <si>
    <t>Start. číslo</t>
  </si>
  <si>
    <t>1.hra</t>
  </si>
  <si>
    <t>2.hra</t>
  </si>
  <si>
    <t>3.hra</t>
  </si>
  <si>
    <t>4.hra</t>
  </si>
  <si>
    <t>5.hra</t>
  </si>
  <si>
    <t>6.hra</t>
  </si>
  <si>
    <t>PP</t>
  </si>
  <si>
    <t>Celkem s PP</t>
  </si>
  <si>
    <t>Jména dvojice</t>
  </si>
  <si>
    <t>Čulík - Matouš</t>
  </si>
  <si>
    <t xml:space="preserve">Tyflosport </t>
  </si>
  <si>
    <t>Krch - Gruncl</t>
  </si>
  <si>
    <t>Hradil - Macháčková</t>
  </si>
  <si>
    <t>Budil - Novotný K.</t>
  </si>
  <si>
    <t>Bowlingzone Blinds</t>
  </si>
  <si>
    <t>Kunovjánková - Bartoníková</t>
  </si>
  <si>
    <t>Vlasáková - Webr</t>
  </si>
  <si>
    <t>Kunovjánková - Julínková</t>
  </si>
  <si>
    <t>SK H. Zlín/SK Slavia</t>
  </si>
  <si>
    <t>Čermáková - Chvojka</t>
  </si>
  <si>
    <t>Primák - Vítová</t>
  </si>
  <si>
    <t>TJ Zora Praha A</t>
  </si>
  <si>
    <t>TJ Jiskra Kyjov A</t>
  </si>
  <si>
    <t>Bartoníková Stanisl.</t>
  </si>
  <si>
    <t>TJ Jiskra Kyjov C</t>
  </si>
  <si>
    <t>TJ Jiskra Kyjov B</t>
  </si>
  <si>
    <t xml:space="preserve">Chvojka Leoš </t>
  </si>
  <si>
    <t>Prímák Radek</t>
  </si>
  <si>
    <t>TJ Zora Praha B</t>
  </si>
  <si>
    <t>Hlavní rozhodčí: Marie Gutová</t>
  </si>
  <si>
    <t>Dvojice  B2 + B2 (B1)</t>
  </si>
  <si>
    <t xml:space="preserve">TJ Jiskra Kyjov </t>
  </si>
  <si>
    <t>SK Slavia Praha</t>
  </si>
  <si>
    <t>BoZ Blinds/Zora Praha</t>
  </si>
  <si>
    <t>Mistrovství České republiky v bowlingu ZP trojic 2017/2018</t>
  </si>
  <si>
    <t xml:space="preserve"> Pardubice (herna Bowlingzone) - 28. 1. 2018</t>
  </si>
  <si>
    <t>Trojice  -  B1 + BX + BX  (součet koeficientů ZP trojice nesmí přesáhnout hodnotu 6)</t>
  </si>
  <si>
    <t>1. hra</t>
  </si>
  <si>
    <t>2. hra</t>
  </si>
  <si>
    <t>3. hra</t>
  </si>
  <si>
    <t>4. hra</t>
  </si>
  <si>
    <t>5. hra</t>
  </si>
  <si>
    <t>6. hra</t>
  </si>
  <si>
    <t>Příp.</t>
  </si>
  <si>
    <t xml:space="preserve">Celkem </t>
  </si>
  <si>
    <t>1.</t>
  </si>
  <si>
    <t>Zlín/ Slavia Praha</t>
  </si>
  <si>
    <t>2.</t>
  </si>
  <si>
    <t>Tyflosport I.</t>
  </si>
  <si>
    <t>3.</t>
  </si>
  <si>
    <t>Jiskra Kyjov I.</t>
  </si>
  <si>
    <t>4.</t>
  </si>
  <si>
    <t>5.</t>
  </si>
  <si>
    <t>Jiskra Kyjov II.</t>
  </si>
  <si>
    <t>6.</t>
  </si>
  <si>
    <t>Zora  Praha I.</t>
  </si>
  <si>
    <t>7.</t>
  </si>
  <si>
    <t>8.</t>
  </si>
  <si>
    <t xml:space="preserve">Zora  Praha </t>
  </si>
  <si>
    <t>Soutěž Skokan roku (výsledky dle kategoríí zrak.post.)</t>
  </si>
  <si>
    <t>2016 / 2017</t>
  </si>
  <si>
    <t>2017 / 2018</t>
  </si>
  <si>
    <t>Skokan</t>
  </si>
  <si>
    <t>2. HD</t>
  </si>
  <si>
    <t>2017 / 18</t>
  </si>
  <si>
    <t xml:space="preserve">Skokan roku </t>
  </si>
  <si>
    <t>Webr Václav (2012/13)</t>
  </si>
  <si>
    <t>Finále MČR jednotlivců v bowlingu ZP - 29. 04. 2018  Pardubice - (Herna Bowlingzone)</t>
  </si>
  <si>
    <t>SK Handicap Zlín</t>
  </si>
  <si>
    <t>oddíl</t>
  </si>
  <si>
    <t>Hlavní rozhodčí: Gutová Marie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</si>
</sst>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2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color indexed="8"/>
      <name val="Arial CE"/>
      <family val="2"/>
    </font>
    <font>
      <b/>
      <sz val="10"/>
      <name val="Swis721 BlkEx L2"/>
      <family val="2"/>
    </font>
    <font>
      <b/>
      <sz val="11"/>
      <name val="Arial"/>
      <family val="2"/>
    </font>
    <font>
      <b/>
      <sz val="12"/>
      <name val="Stencil-WP EE"/>
      <family val="0"/>
    </font>
    <font>
      <b/>
      <sz val="12"/>
      <name val="Arial CE"/>
      <family val="2"/>
    </font>
    <font>
      <b/>
      <sz val="30"/>
      <name val="Arial CE"/>
      <family val="2"/>
    </font>
    <font>
      <b/>
      <u val="single"/>
      <sz val="20"/>
      <name val="Arial CE"/>
      <family val="2"/>
    </font>
    <font>
      <b/>
      <u val="single"/>
      <sz val="12"/>
      <name val="Arial CE"/>
      <family val="2"/>
    </font>
    <font>
      <b/>
      <u val="single"/>
      <sz val="11"/>
      <name val="Arial CE"/>
      <family val="2"/>
    </font>
    <font>
      <b/>
      <sz val="8"/>
      <name val="Arial CE"/>
      <family val="2"/>
    </font>
    <font>
      <b/>
      <sz val="8"/>
      <name val="Swis721 BlkEx L2"/>
      <family val="2"/>
    </font>
    <font>
      <b/>
      <sz val="30"/>
      <name val="Swis721 BlkEx L2"/>
      <family val="2"/>
    </font>
    <font>
      <b/>
      <sz val="12"/>
      <name val="Arial"/>
      <family val="2"/>
    </font>
    <font>
      <b/>
      <sz val="12"/>
      <name val="Swis721 BlkEx L2"/>
      <family val="2"/>
    </font>
    <font>
      <b/>
      <sz val="14"/>
      <name val="Swis721 BlkEx L2"/>
      <family val="2"/>
    </font>
    <font>
      <b/>
      <sz val="20"/>
      <name val="Arial CE"/>
      <family val="2"/>
    </font>
    <font>
      <b/>
      <sz val="11"/>
      <name val="Swis721 BlkEx L2"/>
      <family val="2"/>
    </font>
    <font>
      <b/>
      <sz val="14"/>
      <name val="Arial"/>
      <family val="2"/>
    </font>
    <font>
      <sz val="9"/>
      <name val="Arial CE"/>
      <family val="2"/>
    </font>
    <font>
      <sz val="11"/>
      <name val="Arial CE"/>
      <family val="2"/>
    </font>
    <font>
      <b/>
      <u val="single"/>
      <sz val="18"/>
      <name val="Arial CE"/>
      <family val="2"/>
    </font>
    <font>
      <b/>
      <sz val="16"/>
      <name val="Arial CE"/>
      <family val="2"/>
    </font>
    <font>
      <sz val="11"/>
      <name val="Arial"/>
      <family val="2"/>
    </font>
    <font>
      <b/>
      <u val="single"/>
      <sz val="16"/>
      <name val="Arial CE"/>
      <family val="2"/>
    </font>
    <font>
      <sz val="18"/>
      <name val="Arial CE"/>
      <family val="2"/>
    </font>
    <font>
      <sz val="24"/>
      <name val="Arial CE"/>
      <family val="2"/>
    </font>
    <font>
      <sz val="16"/>
      <name val="Arial CE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424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7" fillId="38" borderId="13" xfId="0" applyFont="1" applyFill="1" applyBorder="1" applyAlignment="1">
      <alignment horizontal="center" vertical="center"/>
    </xf>
    <xf numFmtId="0" fontId="7" fillId="38" borderId="14" xfId="0" applyFont="1" applyFill="1" applyBorder="1" applyAlignment="1">
      <alignment horizontal="center" vertical="center"/>
    </xf>
    <xf numFmtId="0" fontId="7" fillId="37" borderId="13" xfId="0" applyFont="1" applyFill="1" applyBorder="1" applyAlignment="1">
      <alignment horizontal="center" vertical="center"/>
    </xf>
    <xf numFmtId="0" fontId="7" fillId="37" borderId="14" xfId="0" applyFont="1" applyFill="1" applyBorder="1" applyAlignment="1">
      <alignment horizontal="center" vertical="center"/>
    </xf>
    <xf numFmtId="0" fontId="7" fillId="36" borderId="13" xfId="0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" fontId="9" fillId="33" borderId="21" xfId="0" applyNumberFormat="1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22" xfId="0" applyNumberFormat="1" applyFont="1" applyFill="1" applyBorder="1" applyAlignment="1">
      <alignment horizontal="center" vertical="center"/>
    </xf>
    <xf numFmtId="1" fontId="6" fillId="34" borderId="17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indent="1"/>
    </xf>
    <xf numFmtId="0" fontId="8" fillId="0" borderId="23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1" fontId="8" fillId="34" borderId="18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1"/>
    </xf>
    <xf numFmtId="1" fontId="6" fillId="34" borderId="2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left" vertical="center" indent="1"/>
    </xf>
    <xf numFmtId="1" fontId="2" fillId="0" borderId="24" xfId="0" applyNumberFormat="1" applyFont="1" applyFill="1" applyBorder="1" applyAlignment="1">
      <alignment horizontal="left" vertical="center" indent="1"/>
    </xf>
    <xf numFmtId="1" fontId="11" fillId="0" borderId="12" xfId="0" applyNumberFormat="1" applyFont="1" applyFill="1" applyBorder="1" applyAlignment="1">
      <alignment horizontal="left" vertical="center" indent="1"/>
    </xf>
    <xf numFmtId="0" fontId="3" fillId="0" borderId="15" xfId="0" applyFont="1" applyBorder="1" applyAlignment="1">
      <alignment horizontal="center" vertical="center"/>
    </xf>
    <xf numFmtId="1" fontId="9" fillId="33" borderId="18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left" vertical="center" indent="1"/>
    </xf>
    <xf numFmtId="1" fontId="2" fillId="0" borderId="23" xfId="0" applyNumberFormat="1" applyFont="1" applyFill="1" applyBorder="1" applyAlignment="1">
      <alignment horizontal="left" vertical="center" indent="1"/>
    </xf>
    <xf numFmtId="1" fontId="2" fillId="0" borderId="25" xfId="0" applyNumberFormat="1" applyFont="1" applyFill="1" applyBorder="1" applyAlignment="1">
      <alignment horizontal="left" vertical="center" indent="1"/>
    </xf>
    <xf numFmtId="0" fontId="6" fillId="36" borderId="20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left" vertical="center" indent="1"/>
    </xf>
    <xf numFmtId="0" fontId="2" fillId="34" borderId="12" xfId="0" applyFont="1" applyFill="1" applyBorder="1" applyAlignment="1">
      <alignment horizontal="left" vertical="center" indent="1"/>
    </xf>
    <xf numFmtId="0" fontId="3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6" fillId="37" borderId="21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1" fontId="6" fillId="34" borderId="0" xfId="0" applyNumberFormat="1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1" fontId="6" fillId="34" borderId="12" xfId="0" applyNumberFormat="1" applyFont="1" applyFill="1" applyBorder="1" applyAlignment="1">
      <alignment horizontal="center" vertical="center"/>
    </xf>
    <xf numFmtId="1" fontId="12" fillId="0" borderId="18" xfId="0" applyNumberFormat="1" applyFont="1" applyFill="1" applyBorder="1" applyAlignment="1">
      <alignment horizontal="center" vertical="center"/>
    </xf>
    <xf numFmtId="0" fontId="6" fillId="36" borderId="22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left" vertical="center" indent="1"/>
    </xf>
    <xf numFmtId="0" fontId="6" fillId="36" borderId="0" xfId="0" applyFont="1" applyFill="1" applyBorder="1" applyAlignment="1">
      <alignment horizontal="center" vertical="center"/>
    </xf>
    <xf numFmtId="0" fontId="6" fillId="36" borderId="28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1" fontId="9" fillId="33" borderId="29" xfId="0" applyNumberFormat="1" applyFont="1" applyFill="1" applyBorder="1" applyAlignment="1">
      <alignment horizontal="center" vertical="center"/>
    </xf>
    <xf numFmtId="1" fontId="9" fillId="33" borderId="30" xfId="0" applyNumberFormat="1" applyFont="1" applyFill="1" applyBorder="1" applyAlignment="1">
      <alignment horizontal="center" vertical="center"/>
    </xf>
    <xf numFmtId="1" fontId="14" fillId="0" borderId="18" xfId="0" applyNumberFormat="1" applyFont="1" applyFill="1" applyBorder="1" applyAlignment="1">
      <alignment horizontal="left" vertical="center" indent="1"/>
    </xf>
    <xf numFmtId="0" fontId="3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" fontId="21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1" fontId="21" fillId="0" borderId="18" xfId="0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1" fontId="16" fillId="0" borderId="18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left" vertical="center" indent="1"/>
    </xf>
    <xf numFmtId="1" fontId="4" fillId="0" borderId="18" xfId="0" applyNumberFormat="1" applyFont="1" applyFill="1" applyBorder="1" applyAlignment="1">
      <alignment horizontal="center" vertical="center"/>
    </xf>
    <xf numFmtId="1" fontId="4" fillId="34" borderId="18" xfId="0" applyNumberFormat="1" applyFont="1" applyFill="1" applyBorder="1" applyAlignment="1">
      <alignment horizontal="center" vertical="center"/>
    </xf>
    <xf numFmtId="1" fontId="16" fillId="34" borderId="18" xfId="0" applyNumberFormat="1" applyFont="1" applyFill="1" applyBorder="1" applyAlignment="1">
      <alignment horizontal="center" vertical="center"/>
    </xf>
    <xf numFmtId="1" fontId="16" fillId="33" borderId="18" xfId="0" applyNumberFormat="1" applyFont="1" applyFill="1" applyBorder="1" applyAlignment="1">
      <alignment horizontal="center" vertical="center"/>
    </xf>
    <xf numFmtId="1" fontId="16" fillId="0" borderId="18" xfId="0" applyNumberFormat="1" applyFont="1" applyBorder="1" applyAlignment="1">
      <alignment horizontal="center" vertical="center"/>
    </xf>
    <xf numFmtId="1" fontId="16" fillId="36" borderId="18" xfId="0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1" fontId="16" fillId="0" borderId="18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" fontId="24" fillId="0" borderId="18" xfId="0" applyNumberFormat="1" applyFont="1" applyFill="1" applyBorder="1" applyAlignment="1">
      <alignment horizontal="center" vertical="center"/>
    </xf>
    <xf numFmtId="1" fontId="25" fillId="36" borderId="18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0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1" fontId="14" fillId="0" borderId="18" xfId="0" applyNumberFormat="1" applyFont="1" applyFill="1" applyBorder="1" applyAlignment="1">
      <alignment horizontal="center" vertical="center"/>
    </xf>
    <xf numFmtId="0" fontId="24" fillId="36" borderId="18" xfId="0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left" vertical="center" indent="1"/>
    </xf>
    <xf numFmtId="1" fontId="4" fillId="34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Border="1" applyAlignment="1">
      <alignment horizontal="center" vertical="center"/>
    </xf>
    <xf numFmtId="1" fontId="25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" fontId="16" fillId="0" borderId="0" xfId="0" applyNumberFormat="1" applyFont="1" applyFill="1" applyBorder="1" applyAlignment="1" applyProtection="1">
      <alignment horizontal="center" vertical="center"/>
      <protection locked="0"/>
    </xf>
    <xf numFmtId="1" fontId="14" fillId="34" borderId="18" xfId="0" applyNumberFormat="1" applyFont="1" applyFill="1" applyBorder="1" applyAlignment="1">
      <alignment horizontal="center" vertical="center"/>
    </xf>
    <xf numFmtId="1" fontId="24" fillId="36" borderId="18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" fontId="14" fillId="0" borderId="0" xfId="0" applyNumberFormat="1" applyFont="1" applyFill="1" applyBorder="1" applyAlignment="1">
      <alignment horizontal="left" vertical="center"/>
    </xf>
    <xf numFmtId="1" fontId="14" fillId="0" borderId="0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left" vertical="center"/>
    </xf>
    <xf numFmtId="2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2" fontId="24" fillId="0" borderId="0" xfId="0" applyNumberFormat="1" applyFont="1" applyFill="1" applyBorder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1" fontId="16" fillId="38" borderId="18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1" fontId="29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1" fontId="2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" fontId="16" fillId="37" borderId="18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31" fillId="0" borderId="0" xfId="0" applyFont="1" applyAlignment="1">
      <alignment horizontal="left" vertical="center" indent="1"/>
    </xf>
    <xf numFmtId="0" fontId="3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33" fillId="0" borderId="0" xfId="0" applyFont="1" applyAlignment="1">
      <alignment horizontal="center" vertical="center"/>
    </xf>
    <xf numFmtId="0" fontId="5" fillId="34" borderId="0" xfId="0" applyFont="1" applyFill="1" applyAlignment="1">
      <alignment vertical="center"/>
    </xf>
    <xf numFmtId="0" fontId="4" fillId="34" borderId="0" xfId="0" applyFont="1" applyFill="1" applyAlignment="1">
      <alignment horizontal="left" vertical="center" indent="1"/>
    </xf>
    <xf numFmtId="0" fontId="4" fillId="34" borderId="0" xfId="0" applyFont="1" applyFill="1" applyAlignment="1">
      <alignment vertical="center"/>
    </xf>
    <xf numFmtId="0" fontId="16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left" vertical="center" indent="1"/>
    </xf>
    <xf numFmtId="0" fontId="16" fillId="0" borderId="33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indent="1"/>
    </xf>
    <xf numFmtId="0" fontId="34" fillId="0" borderId="18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" fontId="5" fillId="36" borderId="33" xfId="0" applyNumberFormat="1" applyFont="1" applyFill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1" fontId="4" fillId="0" borderId="33" xfId="0" applyNumberFormat="1" applyFont="1" applyFill="1" applyBorder="1" applyAlignment="1">
      <alignment horizontal="left" vertical="center" indent="1"/>
    </xf>
    <xf numFmtId="0" fontId="11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 indent="1"/>
    </xf>
    <xf numFmtId="0" fontId="4" fillId="0" borderId="18" xfId="0" applyFont="1" applyBorder="1" applyAlignment="1">
      <alignment horizontal="center" vertical="center"/>
    </xf>
    <xf numFmtId="1" fontId="5" fillId="34" borderId="33" xfId="0" applyNumberFormat="1" applyFont="1" applyFill="1" applyBorder="1" applyAlignment="1">
      <alignment horizontal="center" vertical="center"/>
    </xf>
    <xf numFmtId="1" fontId="5" fillId="0" borderId="3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1" fontId="5" fillId="36" borderId="18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3" fillId="0" borderId="0" xfId="0" applyNumberFormat="1" applyFont="1" applyAlignment="1">
      <alignment horizontal="center" vertical="center"/>
    </xf>
    <xf numFmtId="1" fontId="5" fillId="34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31" fillId="34" borderId="12" xfId="0" applyNumberFormat="1" applyFont="1" applyFill="1" applyBorder="1" applyAlignment="1">
      <alignment horizontal="center" vertical="center"/>
    </xf>
    <xf numFmtId="0" fontId="31" fillId="34" borderId="12" xfId="0" applyFont="1" applyFill="1" applyBorder="1" applyAlignment="1">
      <alignment horizontal="left" vertical="center" indent="1"/>
    </xf>
    <xf numFmtId="0" fontId="31" fillId="34" borderId="12" xfId="0" applyFont="1" applyFill="1" applyBorder="1" applyAlignment="1">
      <alignment horizontal="center" vertical="center"/>
    </xf>
    <xf numFmtId="0" fontId="31" fillId="34" borderId="34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1" fontId="30" fillId="34" borderId="14" xfId="0" applyNumberFormat="1" applyFont="1" applyFill="1" applyBorder="1" applyAlignment="1">
      <alignment horizontal="center" vertical="center"/>
    </xf>
    <xf numFmtId="0" fontId="31" fillId="34" borderId="15" xfId="0" applyFont="1" applyFill="1" applyBorder="1" applyAlignment="1">
      <alignment horizontal="left" vertical="center" indent="1"/>
    </xf>
    <xf numFmtId="0" fontId="30" fillId="34" borderId="35" xfId="0" applyFont="1" applyFill="1" applyBorder="1" applyAlignment="1">
      <alignment horizontal="center" vertical="center"/>
    </xf>
    <xf numFmtId="1" fontId="31" fillId="0" borderId="36" xfId="0" applyNumberFormat="1" applyFont="1" applyBorder="1" applyAlignment="1">
      <alignment horizontal="center" vertical="center"/>
    </xf>
    <xf numFmtId="0" fontId="31" fillId="0" borderId="33" xfId="0" applyFont="1" applyBorder="1" applyAlignment="1">
      <alignment horizontal="left" vertical="center" indent="1"/>
    </xf>
    <xf numFmtId="1" fontId="34" fillId="0" borderId="33" xfId="0" applyNumberFormat="1" applyFont="1" applyFill="1" applyBorder="1" applyAlignment="1">
      <alignment horizontal="center" vertical="center"/>
    </xf>
    <xf numFmtId="1" fontId="7" fillId="34" borderId="37" xfId="0" applyNumberFormat="1" applyFont="1" applyFill="1" applyBorder="1" applyAlignment="1">
      <alignment horizontal="center" vertical="center"/>
    </xf>
    <xf numFmtId="0" fontId="0" fillId="0" borderId="32" xfId="0" applyFont="1" applyBorder="1" applyAlignment="1">
      <alignment horizontal="left" vertical="center" indent="1"/>
    </xf>
    <xf numFmtId="1" fontId="31" fillId="0" borderId="33" xfId="0" applyNumberFormat="1" applyFont="1" applyBorder="1" applyAlignment="1">
      <alignment horizontal="center" vertical="center"/>
    </xf>
    <xf numFmtId="1" fontId="5" fillId="0" borderId="33" xfId="0" applyNumberFormat="1" applyFont="1" applyBorder="1" applyAlignment="1">
      <alignment horizontal="center" vertical="center"/>
    </xf>
    <xf numFmtId="1" fontId="0" fillId="0" borderId="38" xfId="0" applyNumberFormat="1" applyFont="1" applyBorder="1" applyAlignment="1">
      <alignment horizontal="center" vertical="center"/>
    </xf>
    <xf numFmtId="0" fontId="31" fillId="0" borderId="23" xfId="0" applyFont="1" applyBorder="1" applyAlignment="1">
      <alignment horizontal="left" vertical="center" indent="1"/>
    </xf>
    <xf numFmtId="1" fontId="7" fillId="0" borderId="23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 indent="1"/>
    </xf>
    <xf numFmtId="1" fontId="31" fillId="38" borderId="34" xfId="0" applyNumberFormat="1" applyFont="1" applyFill="1" applyBorder="1" applyAlignment="1">
      <alignment horizontal="center" vertical="center"/>
    </xf>
    <xf numFmtId="0" fontId="31" fillId="38" borderId="26" xfId="0" applyFont="1" applyFill="1" applyBorder="1" applyAlignment="1">
      <alignment horizontal="left" vertical="center" indent="1"/>
    </xf>
    <xf numFmtId="0" fontId="16" fillId="38" borderId="26" xfId="0" applyFont="1" applyFill="1" applyBorder="1" applyAlignment="1">
      <alignment horizontal="center" vertical="center"/>
    </xf>
    <xf numFmtId="0" fontId="5" fillId="38" borderId="35" xfId="0" applyFont="1" applyFill="1" applyBorder="1" applyAlignment="1">
      <alignment horizontal="center" vertical="center"/>
    </xf>
    <xf numFmtId="1" fontId="31" fillId="0" borderId="39" xfId="0" applyNumberFormat="1" applyFont="1" applyBorder="1" applyAlignment="1">
      <alignment horizontal="center" vertical="center"/>
    </xf>
    <xf numFmtId="0" fontId="31" fillId="0" borderId="40" xfId="0" applyFont="1" applyBorder="1" applyAlignment="1">
      <alignment horizontal="left" vertical="center" indent="1"/>
    </xf>
    <xf numFmtId="1" fontId="31" fillId="0" borderId="40" xfId="0" applyNumberFormat="1" applyFont="1" applyFill="1" applyBorder="1" applyAlignment="1">
      <alignment horizontal="center" vertical="center"/>
    </xf>
    <xf numFmtId="1" fontId="34" fillId="0" borderId="23" xfId="0" applyNumberFormat="1" applyFont="1" applyFill="1" applyBorder="1" applyAlignment="1">
      <alignment horizontal="center" vertical="center"/>
    </xf>
    <xf numFmtId="1" fontId="16" fillId="38" borderId="26" xfId="0" applyNumberFormat="1" applyFont="1" applyFill="1" applyBorder="1" applyAlignment="1">
      <alignment horizontal="center" vertical="center"/>
    </xf>
    <xf numFmtId="1" fontId="5" fillId="38" borderId="35" xfId="0" applyNumberFormat="1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1" fontId="31" fillId="0" borderId="38" xfId="0" applyNumberFormat="1" applyFont="1" applyBorder="1" applyAlignment="1">
      <alignment horizontal="center" vertical="center"/>
    </xf>
    <xf numFmtId="1" fontId="7" fillId="34" borderId="41" xfId="0" applyNumberFormat="1" applyFont="1" applyFill="1" applyBorder="1" applyAlignment="1">
      <alignment horizontal="center" vertical="center"/>
    </xf>
    <xf numFmtId="1" fontId="7" fillId="0" borderId="33" xfId="0" applyNumberFormat="1" applyFont="1" applyBorder="1" applyAlignment="1">
      <alignment horizontal="center" vertical="center"/>
    </xf>
    <xf numFmtId="1" fontId="7" fillId="34" borderId="0" xfId="0" applyNumberFormat="1" applyFont="1" applyFill="1" applyBorder="1" applyAlignment="1">
      <alignment horizontal="center" vertical="center"/>
    </xf>
    <xf numFmtId="1" fontId="4" fillId="0" borderId="33" xfId="0" applyNumberFormat="1" applyFont="1" applyBorder="1" applyAlignment="1">
      <alignment horizontal="center" vertical="center"/>
    </xf>
    <xf numFmtId="1" fontId="31" fillId="0" borderId="23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0" fontId="4" fillId="38" borderId="26" xfId="0" applyFont="1" applyFill="1" applyBorder="1" applyAlignment="1">
      <alignment horizontal="center" vertical="center"/>
    </xf>
    <xf numFmtId="0" fontId="4" fillId="38" borderId="42" xfId="0" applyFont="1" applyFill="1" applyBorder="1" applyAlignment="1">
      <alignment horizontal="center" vertical="center"/>
    </xf>
    <xf numFmtId="0" fontId="5" fillId="38" borderId="1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left" vertical="center" indent="1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30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indent="1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indent="1"/>
    </xf>
    <xf numFmtId="0" fontId="30" fillId="0" borderId="18" xfId="0" applyFont="1" applyFill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 indent="1"/>
    </xf>
    <xf numFmtId="0" fontId="30" fillId="0" borderId="18" xfId="0" applyFont="1" applyBorder="1" applyAlignment="1">
      <alignment horizontal="center" vertical="center"/>
    </xf>
    <xf numFmtId="1" fontId="30" fillId="0" borderId="18" xfId="0" applyNumberFormat="1" applyFont="1" applyBorder="1" applyAlignment="1">
      <alignment horizontal="center" vertical="center"/>
    </xf>
    <xf numFmtId="0" fontId="30" fillId="0" borderId="33" xfId="0" applyFont="1" applyFill="1" applyBorder="1" applyAlignment="1">
      <alignment horizontal="center"/>
    </xf>
    <xf numFmtId="0" fontId="30" fillId="33" borderId="23" xfId="0" applyFont="1" applyFill="1" applyBorder="1" applyAlignment="1">
      <alignment/>
    </xf>
    <xf numFmtId="0" fontId="0" fillId="37" borderId="18" xfId="0" applyFill="1" applyBorder="1" applyAlignment="1">
      <alignment horizontal="left" vertical="center" indent="1"/>
    </xf>
    <xf numFmtId="0" fontId="30" fillId="37" borderId="18" xfId="0" applyFont="1" applyFill="1" applyBorder="1" applyAlignment="1">
      <alignment horizontal="center" vertical="center"/>
    </xf>
    <xf numFmtId="0" fontId="31" fillId="37" borderId="18" xfId="0" applyFont="1" applyFill="1" applyBorder="1" applyAlignment="1">
      <alignment horizontal="center" vertical="center"/>
    </xf>
    <xf numFmtId="0" fontId="33" fillId="37" borderId="18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left" vertical="center" indent="1"/>
    </xf>
    <xf numFmtId="0" fontId="30" fillId="0" borderId="33" xfId="0" applyFont="1" applyBorder="1" applyAlignment="1">
      <alignment horizontal="center" vertical="center" readingOrder="1"/>
    </xf>
    <xf numFmtId="0" fontId="30" fillId="33" borderId="18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0" fillId="33" borderId="18" xfId="0" applyFont="1" applyFill="1" applyBorder="1" applyAlignment="1">
      <alignment vertical="center"/>
    </xf>
    <xf numFmtId="1" fontId="30" fillId="0" borderId="33" xfId="0" applyNumberFormat="1" applyFont="1" applyBorder="1" applyAlignment="1">
      <alignment horizontal="center" vertical="center"/>
    </xf>
    <xf numFmtId="0" fontId="30" fillId="33" borderId="18" xfId="0" applyFont="1" applyFill="1" applyBorder="1" applyAlignment="1">
      <alignment/>
    </xf>
    <xf numFmtId="0" fontId="30" fillId="33" borderId="23" xfId="0" applyFont="1" applyFill="1" applyBorder="1" applyAlignment="1">
      <alignment vertical="center"/>
    </xf>
    <xf numFmtId="0" fontId="30" fillId="0" borderId="43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7" fillId="0" borderId="21" xfId="0" applyFont="1" applyBorder="1" applyAlignment="1">
      <alignment horizontal="center" vertical="center"/>
    </xf>
    <xf numFmtId="0" fontId="16" fillId="34" borderId="22" xfId="0" applyFont="1" applyFill="1" applyBorder="1" applyAlignment="1">
      <alignment horizontal="center" vertical="center"/>
    </xf>
    <xf numFmtId="0" fontId="16" fillId="34" borderId="15" xfId="0" applyFont="1" applyFill="1" applyBorder="1" applyAlignment="1">
      <alignment horizontal="center" vertical="center"/>
    </xf>
    <xf numFmtId="0" fontId="21" fillId="34" borderId="21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" fontId="16" fillId="0" borderId="12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1" fontId="16" fillId="0" borderId="33" xfId="0" applyNumberFormat="1" applyFont="1" applyBorder="1" applyAlignment="1">
      <alignment horizontal="center" vertical="center"/>
    </xf>
    <xf numFmtId="0" fontId="16" fillId="0" borderId="21" xfId="0" applyFont="1" applyBorder="1" applyAlignment="1">
      <alignment horizontal="right" vertical="center"/>
    </xf>
    <xf numFmtId="0" fontId="16" fillId="0" borderId="15" xfId="0" applyFont="1" applyBorder="1" applyAlignment="1">
      <alignment horizontal="left" vertical="center" indent="1"/>
    </xf>
    <xf numFmtId="0" fontId="3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left" vertical="center" indent="1"/>
    </xf>
    <xf numFmtId="0" fontId="7" fillId="0" borderId="44" xfId="0" applyFont="1" applyBorder="1" applyAlignment="1">
      <alignment horizontal="center" vertical="center"/>
    </xf>
    <xf numFmtId="0" fontId="16" fillId="34" borderId="45" xfId="0" applyFont="1" applyFill="1" applyBorder="1" applyAlignment="1">
      <alignment horizontal="center" vertical="center"/>
    </xf>
    <xf numFmtId="0" fontId="16" fillId="34" borderId="46" xfId="0" applyFont="1" applyFill="1" applyBorder="1" applyAlignment="1">
      <alignment horizontal="center" vertical="center"/>
    </xf>
    <xf numFmtId="0" fontId="16" fillId="34" borderId="47" xfId="0" applyFont="1" applyFill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/>
    </xf>
    <xf numFmtId="0" fontId="21" fillId="34" borderId="34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left" vertical="center" indent="1"/>
    </xf>
    <xf numFmtId="0" fontId="4" fillId="34" borderId="26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8" borderId="12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1" fontId="7" fillId="34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3"/>
    </xf>
    <xf numFmtId="0" fontId="3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indent="1"/>
    </xf>
    <xf numFmtId="1" fontId="11" fillId="0" borderId="49" xfId="0" applyNumberFormat="1" applyFont="1" applyFill="1" applyBorder="1" applyAlignment="1">
      <alignment horizontal="left" vertical="center" indent="1"/>
    </xf>
    <xf numFmtId="1" fontId="11" fillId="0" borderId="50" xfId="0" applyNumberFormat="1" applyFont="1" applyFill="1" applyBorder="1" applyAlignment="1">
      <alignment horizontal="left" vertical="center" indent="1"/>
    </xf>
    <xf numFmtId="1" fontId="34" fillId="0" borderId="50" xfId="0" applyNumberFormat="1" applyFont="1" applyFill="1" applyBorder="1" applyAlignment="1">
      <alignment horizontal="left" vertical="center" indent="1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1" fontId="8" fillId="0" borderId="30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14" fontId="16" fillId="0" borderId="0" xfId="0" applyNumberFormat="1" applyFont="1" applyBorder="1" applyAlignment="1">
      <alignment horizontal="center" vertical="center"/>
    </xf>
    <xf numFmtId="1" fontId="5" fillId="39" borderId="18" xfId="0" applyNumberFormat="1" applyFont="1" applyFill="1" applyBorder="1" applyAlignment="1">
      <alignment horizontal="center" vertical="center"/>
    </xf>
    <xf numFmtId="1" fontId="5" fillId="39" borderId="33" xfId="0" applyNumberFormat="1" applyFont="1" applyFill="1" applyBorder="1" applyAlignment="1">
      <alignment horizontal="center" vertical="center"/>
    </xf>
    <xf numFmtId="1" fontId="5" fillId="39" borderId="54" xfId="0" applyNumberFormat="1" applyFont="1" applyFill="1" applyBorder="1" applyAlignment="1">
      <alignment horizontal="center" vertical="center"/>
    </xf>
    <xf numFmtId="1" fontId="5" fillId="39" borderId="55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99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C9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řehled"/>
  <dimension ref="A1:BX126"/>
  <sheetViews>
    <sheetView zoomScalePageLayoutView="0" workbookViewId="0" topLeftCell="A1">
      <pane xSplit="1" topLeftCell="B1" activePane="topRight" state="frozen"/>
      <selection pane="topLeft" activeCell="A36" sqref="A36"/>
      <selection pane="topRight" activeCell="AI118" sqref="AI118"/>
    </sheetView>
  </sheetViews>
  <sheetFormatPr defaultColWidth="7.00390625" defaultRowHeight="27.75" customHeight="1"/>
  <cols>
    <col min="1" max="1" width="21.875" style="1" customWidth="1"/>
    <col min="2" max="2" width="19.625" style="2" customWidth="1"/>
    <col min="3" max="3" width="7.00390625" style="3" customWidth="1"/>
    <col min="4" max="8" width="7.00390625" style="4" customWidth="1"/>
    <col min="9" max="9" width="7.00390625" style="5" customWidth="1"/>
    <col min="10" max="10" width="7.00390625" style="6" customWidth="1"/>
    <col min="11" max="11" width="8.625" style="7" customWidth="1"/>
    <col min="12" max="12" width="0.875" style="8" customWidth="1"/>
    <col min="13" max="17" width="7.00390625" style="9" customWidth="1"/>
    <col min="18" max="18" width="7.00390625" style="10" customWidth="1"/>
    <col min="19" max="19" width="7.00390625" style="11" customWidth="1"/>
    <col min="20" max="20" width="8.625" style="12" customWidth="1"/>
    <col min="21" max="21" width="0.875" style="8" customWidth="1"/>
    <col min="22" max="26" width="7.00390625" style="13" customWidth="1"/>
    <col min="27" max="27" width="7.00390625" style="14" customWidth="1"/>
    <col min="28" max="28" width="7.00390625" style="11" customWidth="1"/>
    <col min="29" max="29" width="8.625" style="12" customWidth="1"/>
    <col min="30" max="30" width="0.875" style="8" customWidth="1"/>
    <col min="31" max="35" width="7.00390625" style="9" customWidth="1"/>
    <col min="36" max="36" width="7.00390625" style="10" customWidth="1"/>
    <col min="37" max="37" width="7.00390625" style="15" customWidth="1"/>
    <col min="38" max="38" width="8.625" style="407" customWidth="1"/>
    <col min="39" max="76" width="7.00390625" style="101" customWidth="1"/>
    <col min="77" max="16384" width="7.00390625" style="16" customWidth="1"/>
  </cols>
  <sheetData>
    <row r="1" spans="1:76" s="32" customFormat="1" ht="27.75" customHeight="1" thickBot="1">
      <c r="A1" s="17" t="s">
        <v>0</v>
      </c>
      <c r="B1" s="18" t="s">
        <v>1</v>
      </c>
      <c r="C1" s="19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1" t="s">
        <v>8</v>
      </c>
      <c r="J1" s="22" t="s">
        <v>9</v>
      </c>
      <c r="K1" s="23" t="s">
        <v>10</v>
      </c>
      <c r="L1" s="24"/>
      <c r="M1" s="25" t="s">
        <v>3</v>
      </c>
      <c r="N1" s="25" t="s">
        <v>4</v>
      </c>
      <c r="O1" s="25" t="s">
        <v>5</v>
      </c>
      <c r="P1" s="25" t="s">
        <v>6</v>
      </c>
      <c r="Q1" s="25" t="s">
        <v>7</v>
      </c>
      <c r="R1" s="26" t="s">
        <v>8</v>
      </c>
      <c r="S1" s="22" t="s">
        <v>9</v>
      </c>
      <c r="T1" s="23" t="s">
        <v>10</v>
      </c>
      <c r="U1" s="24"/>
      <c r="V1" s="27" t="s">
        <v>3</v>
      </c>
      <c r="W1" s="27" t="s">
        <v>4</v>
      </c>
      <c r="X1" s="27" t="s">
        <v>5</v>
      </c>
      <c r="Y1" s="27" t="s">
        <v>6</v>
      </c>
      <c r="Z1" s="27" t="s">
        <v>7</v>
      </c>
      <c r="AA1" s="28" t="s">
        <v>8</v>
      </c>
      <c r="AB1" s="22" t="s">
        <v>11</v>
      </c>
      <c r="AC1" s="22" t="s">
        <v>10</v>
      </c>
      <c r="AD1" s="24"/>
      <c r="AE1" s="29" t="s">
        <v>3</v>
      </c>
      <c r="AF1" s="29" t="s">
        <v>4</v>
      </c>
      <c r="AG1" s="29" t="s">
        <v>5</v>
      </c>
      <c r="AH1" s="29" t="s">
        <v>6</v>
      </c>
      <c r="AI1" s="29" t="s">
        <v>7</v>
      </c>
      <c r="AJ1" s="30" t="s">
        <v>8</v>
      </c>
      <c r="AK1" s="31" t="s">
        <v>9</v>
      </c>
      <c r="AL1" s="333" t="s">
        <v>10</v>
      </c>
      <c r="AM1" s="408"/>
      <c r="AN1" s="408"/>
      <c r="AO1" s="408"/>
      <c r="AP1" s="408"/>
      <c r="AQ1" s="408"/>
      <c r="AR1" s="408"/>
      <c r="AS1" s="408"/>
      <c r="AT1" s="408"/>
      <c r="AU1" s="408"/>
      <c r="AV1" s="408"/>
      <c r="AW1" s="408"/>
      <c r="AX1" s="408"/>
      <c r="AY1" s="408"/>
      <c r="AZ1" s="408"/>
      <c r="BA1" s="408"/>
      <c r="BB1" s="408"/>
      <c r="BC1" s="408"/>
      <c r="BD1" s="408"/>
      <c r="BE1" s="408"/>
      <c r="BF1" s="408"/>
      <c r="BG1" s="408"/>
      <c r="BH1" s="408"/>
      <c r="BI1" s="408"/>
      <c r="BJ1" s="408"/>
      <c r="BK1" s="408"/>
      <c r="BL1" s="408"/>
      <c r="BM1" s="408"/>
      <c r="BN1" s="408"/>
      <c r="BO1" s="408"/>
      <c r="BP1" s="408"/>
      <c r="BQ1" s="408"/>
      <c r="BR1" s="408"/>
      <c r="BS1" s="408"/>
      <c r="BT1" s="408"/>
      <c r="BU1" s="408"/>
      <c r="BV1" s="408"/>
      <c r="BW1" s="408"/>
      <c r="BX1" s="408"/>
    </row>
    <row r="2" spans="1:76" s="45" customFormat="1" ht="27.75" customHeight="1" thickBot="1">
      <c r="A2" s="33" t="s">
        <v>12</v>
      </c>
      <c r="B2" s="34"/>
      <c r="C2" s="35"/>
      <c r="D2" s="363" t="s">
        <v>13</v>
      </c>
      <c r="E2" s="363"/>
      <c r="F2" s="363"/>
      <c r="G2" s="363"/>
      <c r="H2" s="363"/>
      <c r="I2" s="363"/>
      <c r="J2" s="36"/>
      <c r="K2" s="37"/>
      <c r="L2" s="38"/>
      <c r="M2" s="364" t="s">
        <v>14</v>
      </c>
      <c r="N2" s="364"/>
      <c r="O2" s="364"/>
      <c r="P2" s="364"/>
      <c r="Q2" s="364"/>
      <c r="R2" s="364"/>
      <c r="S2" s="39"/>
      <c r="T2" s="40"/>
      <c r="U2" s="38"/>
      <c r="V2" s="365" t="s">
        <v>15</v>
      </c>
      <c r="W2" s="365"/>
      <c r="X2" s="365"/>
      <c r="Y2" s="365"/>
      <c r="Z2" s="365"/>
      <c r="AA2" s="365"/>
      <c r="AB2" s="39"/>
      <c r="AC2" s="42"/>
      <c r="AD2" s="38"/>
      <c r="AE2" s="366" t="s">
        <v>16</v>
      </c>
      <c r="AF2" s="366"/>
      <c r="AG2" s="366"/>
      <c r="AH2" s="366"/>
      <c r="AI2" s="366"/>
      <c r="AJ2" s="366"/>
      <c r="AK2" s="44"/>
      <c r="AL2" s="405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</row>
    <row r="3" spans="1:76" s="45" customFormat="1" ht="27.75" customHeight="1" thickBot="1">
      <c r="A3" s="33" t="s">
        <v>17</v>
      </c>
      <c r="B3" s="46" t="s">
        <v>18</v>
      </c>
      <c r="C3" s="35" t="s">
        <v>19</v>
      </c>
      <c r="D3" s="47">
        <v>99</v>
      </c>
      <c r="E3" s="47">
        <v>84</v>
      </c>
      <c r="F3" s="47">
        <v>88</v>
      </c>
      <c r="G3" s="47">
        <v>105</v>
      </c>
      <c r="H3" s="47">
        <v>81</v>
      </c>
      <c r="I3" s="47">
        <v>86</v>
      </c>
      <c r="J3" s="39">
        <v>0</v>
      </c>
      <c r="K3" s="48">
        <f aca="true" t="shared" si="0" ref="K3:K11">SUM(D3:J3)</f>
        <v>543</v>
      </c>
      <c r="L3" s="38"/>
      <c r="M3" s="47">
        <v>74</v>
      </c>
      <c r="N3" s="47">
        <v>82</v>
      </c>
      <c r="O3" s="47">
        <v>99</v>
      </c>
      <c r="P3" s="47">
        <v>92</v>
      </c>
      <c r="Q3" s="47">
        <v>63</v>
      </c>
      <c r="R3" s="47">
        <v>77</v>
      </c>
      <c r="S3" s="39">
        <v>0</v>
      </c>
      <c r="T3" s="42">
        <f aca="true" t="shared" si="1" ref="T3:T11">SUM(M3:S3)</f>
        <v>487</v>
      </c>
      <c r="U3" s="38"/>
      <c r="V3" s="49">
        <v>60</v>
      </c>
      <c r="W3" s="49">
        <v>106</v>
      </c>
      <c r="X3" s="49">
        <v>103</v>
      </c>
      <c r="Y3" s="49">
        <v>97</v>
      </c>
      <c r="Z3" s="49">
        <v>106</v>
      </c>
      <c r="AA3" s="49">
        <v>121</v>
      </c>
      <c r="AB3" s="39">
        <v>0</v>
      </c>
      <c r="AC3" s="42">
        <f aca="true" t="shared" si="2" ref="AC3:AC11">SUM(V3:AB3)</f>
        <v>593</v>
      </c>
      <c r="AD3" s="38"/>
      <c r="AE3" s="50">
        <v>84</v>
      </c>
      <c r="AF3" s="50">
        <v>63</v>
      </c>
      <c r="AG3" s="50">
        <v>85</v>
      </c>
      <c r="AH3" s="50">
        <v>79</v>
      </c>
      <c r="AI3" s="50">
        <v>81</v>
      </c>
      <c r="AJ3" s="51">
        <v>123</v>
      </c>
      <c r="AK3" s="44">
        <v>0</v>
      </c>
      <c r="AL3" s="405">
        <f aca="true" t="shared" si="3" ref="AL3:AL11">SUM(AE3:AK3)</f>
        <v>515</v>
      </c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</row>
    <row r="4" spans="1:76" s="45" customFormat="1" ht="27.75" customHeight="1" thickBot="1">
      <c r="A4" s="33" t="s">
        <v>20</v>
      </c>
      <c r="B4" s="18" t="s">
        <v>21</v>
      </c>
      <c r="C4" s="35" t="s">
        <v>19</v>
      </c>
      <c r="D4" s="52">
        <v>0</v>
      </c>
      <c r="E4" s="53">
        <v>0</v>
      </c>
      <c r="F4" s="54">
        <v>0</v>
      </c>
      <c r="G4" s="53">
        <v>0</v>
      </c>
      <c r="H4" s="54">
        <v>0</v>
      </c>
      <c r="I4" s="53">
        <v>0</v>
      </c>
      <c r="J4" s="39">
        <v>0</v>
      </c>
      <c r="K4" s="55">
        <f t="shared" si="0"/>
        <v>0</v>
      </c>
      <c r="L4" s="38"/>
      <c r="M4" s="47">
        <v>64</v>
      </c>
      <c r="N4" s="47">
        <v>93</v>
      </c>
      <c r="O4" s="47">
        <v>55</v>
      </c>
      <c r="P4" s="47">
        <v>60</v>
      </c>
      <c r="Q4" s="47">
        <v>74</v>
      </c>
      <c r="R4" s="47">
        <v>52</v>
      </c>
      <c r="S4" s="39">
        <v>0</v>
      </c>
      <c r="T4" s="42">
        <f t="shared" si="1"/>
        <v>398</v>
      </c>
      <c r="U4" s="38"/>
      <c r="V4" s="49">
        <v>81</v>
      </c>
      <c r="W4" s="49">
        <v>97</v>
      </c>
      <c r="X4" s="49">
        <v>66</v>
      </c>
      <c r="Y4" s="49">
        <v>93</v>
      </c>
      <c r="Z4" s="49">
        <v>90</v>
      </c>
      <c r="AA4" s="49">
        <v>73</v>
      </c>
      <c r="AB4" s="39">
        <v>0</v>
      </c>
      <c r="AC4" s="42">
        <f t="shared" si="2"/>
        <v>500</v>
      </c>
      <c r="AD4" s="38"/>
      <c r="AE4" s="50">
        <v>75</v>
      </c>
      <c r="AF4" s="50">
        <v>88</v>
      </c>
      <c r="AG4" s="50">
        <v>88</v>
      </c>
      <c r="AH4" s="50">
        <v>87</v>
      </c>
      <c r="AI4" s="50">
        <v>116</v>
      </c>
      <c r="AJ4" s="51">
        <v>111</v>
      </c>
      <c r="AK4" s="44">
        <v>0</v>
      </c>
      <c r="AL4" s="405">
        <f t="shared" si="3"/>
        <v>565</v>
      </c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</row>
    <row r="5" spans="1:76" s="64" customFormat="1" ht="27.75" customHeight="1" thickBot="1">
      <c r="A5" s="56" t="s">
        <v>22</v>
      </c>
      <c r="B5" s="18" t="s">
        <v>23</v>
      </c>
      <c r="C5" s="35" t="s">
        <v>19</v>
      </c>
      <c r="D5" s="57">
        <v>39</v>
      </c>
      <c r="E5" s="57">
        <v>55</v>
      </c>
      <c r="F5" s="57">
        <v>52</v>
      </c>
      <c r="G5" s="57">
        <v>60</v>
      </c>
      <c r="H5" s="57">
        <v>20</v>
      </c>
      <c r="I5" s="57">
        <v>26</v>
      </c>
      <c r="J5" s="58">
        <v>60</v>
      </c>
      <c r="K5" s="59">
        <f t="shared" si="0"/>
        <v>312</v>
      </c>
      <c r="L5" s="60"/>
      <c r="M5" s="47">
        <v>32</v>
      </c>
      <c r="N5" s="47">
        <v>34</v>
      </c>
      <c r="O5" s="47">
        <v>61</v>
      </c>
      <c r="P5" s="47">
        <v>36</v>
      </c>
      <c r="Q5" s="47">
        <v>17</v>
      </c>
      <c r="R5" s="47">
        <v>53</v>
      </c>
      <c r="S5" s="58">
        <v>60</v>
      </c>
      <c r="T5" s="59">
        <f t="shared" si="1"/>
        <v>293</v>
      </c>
      <c r="U5" s="60"/>
      <c r="V5" s="49">
        <v>37</v>
      </c>
      <c r="W5" s="49">
        <v>50</v>
      </c>
      <c r="X5" s="49">
        <v>62</v>
      </c>
      <c r="Y5" s="49">
        <v>59</v>
      </c>
      <c r="Z5" s="49">
        <v>33</v>
      </c>
      <c r="AA5" s="49">
        <v>28</v>
      </c>
      <c r="AB5" s="58">
        <v>60</v>
      </c>
      <c r="AC5" s="59">
        <f t="shared" si="2"/>
        <v>329</v>
      </c>
      <c r="AD5" s="60"/>
      <c r="AE5" s="61">
        <v>54</v>
      </c>
      <c r="AF5" s="61">
        <v>50</v>
      </c>
      <c r="AG5" s="61">
        <v>30</v>
      </c>
      <c r="AH5" s="61">
        <v>51</v>
      </c>
      <c r="AI5" s="61">
        <v>44</v>
      </c>
      <c r="AJ5" s="62">
        <v>69</v>
      </c>
      <c r="AK5" s="63">
        <v>60</v>
      </c>
      <c r="AL5" s="406">
        <f t="shared" si="3"/>
        <v>358</v>
      </c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</row>
    <row r="6" spans="1:76" s="64" customFormat="1" ht="27.75" customHeight="1" thickBot="1">
      <c r="A6" s="56" t="s">
        <v>24</v>
      </c>
      <c r="B6" s="34" t="s">
        <v>25</v>
      </c>
      <c r="C6" s="35" t="s">
        <v>19</v>
      </c>
      <c r="D6" s="47">
        <v>102</v>
      </c>
      <c r="E6" s="47">
        <v>111</v>
      </c>
      <c r="F6" s="47">
        <v>111</v>
      </c>
      <c r="G6" s="47">
        <v>106</v>
      </c>
      <c r="H6" s="47">
        <v>125</v>
      </c>
      <c r="I6" s="47">
        <v>144</v>
      </c>
      <c r="J6" s="58">
        <v>0</v>
      </c>
      <c r="K6" s="59">
        <f t="shared" si="0"/>
        <v>699</v>
      </c>
      <c r="L6" s="60"/>
      <c r="M6" s="47">
        <v>104</v>
      </c>
      <c r="N6" s="47">
        <v>83</v>
      </c>
      <c r="O6" s="47">
        <v>115</v>
      </c>
      <c r="P6" s="47">
        <v>89</v>
      </c>
      <c r="Q6" s="47">
        <v>100</v>
      </c>
      <c r="R6" s="47">
        <v>122</v>
      </c>
      <c r="S6" s="58">
        <v>0</v>
      </c>
      <c r="T6" s="59">
        <f t="shared" si="1"/>
        <v>613</v>
      </c>
      <c r="U6" s="60"/>
      <c r="V6" s="49">
        <v>111</v>
      </c>
      <c r="W6" s="49">
        <v>84</v>
      </c>
      <c r="X6" s="49">
        <v>105</v>
      </c>
      <c r="Y6" s="49">
        <v>82</v>
      </c>
      <c r="Z6" s="49">
        <v>83</v>
      </c>
      <c r="AA6" s="49">
        <v>103</v>
      </c>
      <c r="AB6" s="58">
        <v>0</v>
      </c>
      <c r="AC6" s="59">
        <f t="shared" si="2"/>
        <v>568</v>
      </c>
      <c r="AD6" s="60"/>
      <c r="AE6" s="65">
        <v>0</v>
      </c>
      <c r="AF6" s="65">
        <v>0</v>
      </c>
      <c r="AG6" s="65">
        <v>0</v>
      </c>
      <c r="AH6" s="65">
        <v>0</v>
      </c>
      <c r="AI6" s="65">
        <v>0</v>
      </c>
      <c r="AJ6" s="43">
        <v>0</v>
      </c>
      <c r="AK6" s="63">
        <v>0</v>
      </c>
      <c r="AL6" s="406">
        <f t="shared" si="3"/>
        <v>0</v>
      </c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</row>
    <row r="7" spans="1:76" s="64" customFormat="1" ht="27.75" customHeight="1" thickBot="1">
      <c r="A7" s="56" t="s">
        <v>26</v>
      </c>
      <c r="B7" s="66" t="s">
        <v>168</v>
      </c>
      <c r="C7" s="35" t="s">
        <v>19</v>
      </c>
      <c r="D7" s="49">
        <v>62</v>
      </c>
      <c r="E7" s="49">
        <v>57</v>
      </c>
      <c r="F7" s="49">
        <v>50</v>
      </c>
      <c r="G7" s="49">
        <v>78</v>
      </c>
      <c r="H7" s="49">
        <v>64</v>
      </c>
      <c r="I7" s="49">
        <v>59</v>
      </c>
      <c r="J7" s="58">
        <v>0</v>
      </c>
      <c r="K7" s="59">
        <f t="shared" si="0"/>
        <v>370</v>
      </c>
      <c r="L7" s="60"/>
      <c r="M7" s="49">
        <v>61</v>
      </c>
      <c r="N7" s="49">
        <v>84</v>
      </c>
      <c r="O7" s="49">
        <v>96</v>
      </c>
      <c r="P7" s="49">
        <v>90</v>
      </c>
      <c r="Q7" s="49">
        <v>72</v>
      </c>
      <c r="R7" s="49">
        <v>56</v>
      </c>
      <c r="S7" s="58">
        <v>0</v>
      </c>
      <c r="T7" s="59">
        <f t="shared" si="1"/>
        <v>459</v>
      </c>
      <c r="U7" s="60"/>
      <c r="V7" s="49">
        <v>65</v>
      </c>
      <c r="W7" s="49">
        <v>68</v>
      </c>
      <c r="X7" s="49">
        <v>60</v>
      </c>
      <c r="Y7" s="49">
        <v>59</v>
      </c>
      <c r="Z7" s="49">
        <v>96</v>
      </c>
      <c r="AA7" s="49">
        <v>98</v>
      </c>
      <c r="AB7" s="58">
        <v>0</v>
      </c>
      <c r="AC7" s="59">
        <f t="shared" si="2"/>
        <v>446</v>
      </c>
      <c r="AD7" s="60"/>
      <c r="AE7" s="61">
        <v>88</v>
      </c>
      <c r="AF7" s="61">
        <v>103</v>
      </c>
      <c r="AG7" s="61">
        <v>70</v>
      </c>
      <c r="AH7" s="61">
        <v>81</v>
      </c>
      <c r="AI7" s="61">
        <v>86</v>
      </c>
      <c r="AJ7" s="62">
        <v>87</v>
      </c>
      <c r="AK7" s="63">
        <v>0</v>
      </c>
      <c r="AL7" s="406">
        <f t="shared" si="3"/>
        <v>515</v>
      </c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</row>
    <row r="8" spans="1:76" s="64" customFormat="1" ht="27.75" customHeight="1" thickBot="1">
      <c r="A8" s="56" t="s">
        <v>28</v>
      </c>
      <c r="B8" s="34" t="s">
        <v>29</v>
      </c>
      <c r="C8" s="35" t="s">
        <v>19</v>
      </c>
      <c r="D8" s="47">
        <v>101</v>
      </c>
      <c r="E8" s="47">
        <v>100</v>
      </c>
      <c r="F8" s="67">
        <v>120</v>
      </c>
      <c r="G8" s="47">
        <v>86</v>
      </c>
      <c r="H8" s="47">
        <v>82</v>
      </c>
      <c r="I8" s="47">
        <v>107</v>
      </c>
      <c r="J8" s="58">
        <v>0</v>
      </c>
      <c r="K8" s="59">
        <f t="shared" si="0"/>
        <v>596</v>
      </c>
      <c r="L8" s="60"/>
      <c r="M8" s="47">
        <v>86</v>
      </c>
      <c r="N8" s="47">
        <v>97</v>
      </c>
      <c r="O8" s="67">
        <v>90</v>
      </c>
      <c r="P8" s="47">
        <v>114</v>
      </c>
      <c r="Q8" s="47">
        <v>100</v>
      </c>
      <c r="R8" s="47">
        <v>74</v>
      </c>
      <c r="S8" s="58">
        <v>0</v>
      </c>
      <c r="T8" s="59">
        <f t="shared" si="1"/>
        <v>561</v>
      </c>
      <c r="U8" s="60"/>
      <c r="V8" s="49">
        <v>114</v>
      </c>
      <c r="W8" s="49">
        <v>95</v>
      </c>
      <c r="X8" s="49">
        <v>100</v>
      </c>
      <c r="Y8" s="49">
        <v>91</v>
      </c>
      <c r="Z8" s="49">
        <v>120</v>
      </c>
      <c r="AA8" s="49">
        <v>116</v>
      </c>
      <c r="AB8" s="58">
        <v>0</v>
      </c>
      <c r="AC8" s="59">
        <f t="shared" si="2"/>
        <v>636</v>
      </c>
      <c r="AD8" s="60"/>
      <c r="AE8" s="61">
        <v>86</v>
      </c>
      <c r="AF8" s="61">
        <v>72</v>
      </c>
      <c r="AG8" s="61">
        <v>103</v>
      </c>
      <c r="AH8" s="61">
        <v>88</v>
      </c>
      <c r="AI8" s="61">
        <v>68</v>
      </c>
      <c r="AJ8" s="62">
        <v>103</v>
      </c>
      <c r="AK8" s="63">
        <v>0</v>
      </c>
      <c r="AL8" s="406">
        <f t="shared" si="3"/>
        <v>520</v>
      </c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</row>
    <row r="9" spans="1:76" s="64" customFormat="1" ht="27.75" customHeight="1" thickBot="1">
      <c r="A9" s="56" t="s">
        <v>30</v>
      </c>
      <c r="B9" s="18" t="s">
        <v>21</v>
      </c>
      <c r="C9" s="35" t="s">
        <v>19</v>
      </c>
      <c r="D9" s="47">
        <v>56</v>
      </c>
      <c r="E9" s="47">
        <v>57</v>
      </c>
      <c r="F9" s="47">
        <v>63</v>
      </c>
      <c r="G9" s="47">
        <v>50</v>
      </c>
      <c r="H9" s="47">
        <v>83</v>
      </c>
      <c r="I9" s="47">
        <v>75</v>
      </c>
      <c r="J9" s="58">
        <v>60</v>
      </c>
      <c r="K9" s="59">
        <f t="shared" si="0"/>
        <v>444</v>
      </c>
      <c r="L9" s="60"/>
      <c r="M9" s="47">
        <v>41</v>
      </c>
      <c r="N9" s="47">
        <v>79</v>
      </c>
      <c r="O9" s="47">
        <v>52</v>
      </c>
      <c r="P9" s="47">
        <v>60</v>
      </c>
      <c r="Q9" s="47">
        <v>55</v>
      </c>
      <c r="R9" s="47">
        <v>77</v>
      </c>
      <c r="S9" s="58">
        <v>60</v>
      </c>
      <c r="T9" s="59">
        <f t="shared" si="1"/>
        <v>424</v>
      </c>
      <c r="U9" s="60"/>
      <c r="V9" s="49">
        <v>64</v>
      </c>
      <c r="W9" s="49">
        <v>78</v>
      </c>
      <c r="X9" s="49">
        <v>114</v>
      </c>
      <c r="Y9" s="49">
        <v>79</v>
      </c>
      <c r="Z9" s="49">
        <v>70</v>
      </c>
      <c r="AA9" s="49">
        <v>95</v>
      </c>
      <c r="AB9" s="58">
        <v>60</v>
      </c>
      <c r="AC9" s="59">
        <f t="shared" si="2"/>
        <v>560</v>
      </c>
      <c r="AD9" s="60"/>
      <c r="AE9" s="61">
        <v>60</v>
      </c>
      <c r="AF9" s="61">
        <v>84</v>
      </c>
      <c r="AG9" s="61">
        <v>63</v>
      </c>
      <c r="AH9" s="61">
        <v>70</v>
      </c>
      <c r="AI9" s="61">
        <v>58</v>
      </c>
      <c r="AJ9" s="62">
        <v>59</v>
      </c>
      <c r="AK9" s="63">
        <v>60</v>
      </c>
      <c r="AL9" s="406">
        <f t="shared" si="3"/>
        <v>454</v>
      </c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</row>
    <row r="10" spans="1:76" s="64" customFormat="1" ht="27.75" customHeight="1" thickBot="1">
      <c r="A10" s="56" t="s">
        <v>31</v>
      </c>
      <c r="B10" s="46" t="s">
        <v>18</v>
      </c>
      <c r="C10" s="35" t="s">
        <v>19</v>
      </c>
      <c r="D10" s="68">
        <v>49</v>
      </c>
      <c r="E10" s="68">
        <v>103</v>
      </c>
      <c r="F10" s="68">
        <v>98</v>
      </c>
      <c r="G10" s="68">
        <v>50</v>
      </c>
      <c r="H10" s="68">
        <v>84</v>
      </c>
      <c r="I10" s="68">
        <v>70</v>
      </c>
      <c r="J10" s="58">
        <v>0</v>
      </c>
      <c r="K10" s="59">
        <f t="shared" si="0"/>
        <v>454</v>
      </c>
      <c r="L10" s="60"/>
      <c r="M10" s="68">
        <v>42</v>
      </c>
      <c r="N10" s="68">
        <v>84</v>
      </c>
      <c r="O10" s="68">
        <v>75</v>
      </c>
      <c r="P10" s="68">
        <v>35</v>
      </c>
      <c r="Q10" s="68">
        <v>52</v>
      </c>
      <c r="R10" s="68">
        <v>71</v>
      </c>
      <c r="S10" s="58">
        <v>0</v>
      </c>
      <c r="T10" s="59">
        <f t="shared" si="1"/>
        <v>359</v>
      </c>
      <c r="U10" s="60"/>
      <c r="V10" s="49">
        <v>69</v>
      </c>
      <c r="W10" s="49">
        <v>95</v>
      </c>
      <c r="X10" s="49">
        <v>86</v>
      </c>
      <c r="Y10" s="49">
        <v>116</v>
      </c>
      <c r="Z10" s="49">
        <v>77</v>
      </c>
      <c r="AA10" s="49">
        <v>56</v>
      </c>
      <c r="AB10" s="58">
        <v>0</v>
      </c>
      <c r="AC10" s="59">
        <f t="shared" si="2"/>
        <v>499</v>
      </c>
      <c r="AD10" s="60"/>
      <c r="AE10" s="65">
        <v>0</v>
      </c>
      <c r="AF10" s="65">
        <v>0</v>
      </c>
      <c r="AG10" s="65">
        <v>0</v>
      </c>
      <c r="AH10" s="65">
        <v>0</v>
      </c>
      <c r="AI10" s="65">
        <v>0</v>
      </c>
      <c r="AJ10" s="43">
        <v>0</v>
      </c>
      <c r="AK10" s="63">
        <v>0</v>
      </c>
      <c r="AL10" s="406">
        <f t="shared" si="3"/>
        <v>0</v>
      </c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</row>
    <row r="11" spans="1:76" s="64" customFormat="1" ht="27.75" customHeight="1" thickBot="1">
      <c r="A11" s="56" t="s">
        <v>32</v>
      </c>
      <c r="B11" s="46" t="s">
        <v>33</v>
      </c>
      <c r="C11" s="35" t="s">
        <v>19</v>
      </c>
      <c r="D11" s="68">
        <v>19</v>
      </c>
      <c r="E11" s="68">
        <v>36</v>
      </c>
      <c r="F11" s="68">
        <v>0</v>
      </c>
      <c r="G11" s="68">
        <v>30</v>
      </c>
      <c r="H11" s="68">
        <v>33</v>
      </c>
      <c r="I11" s="68">
        <v>61</v>
      </c>
      <c r="J11" s="58">
        <v>60</v>
      </c>
      <c r="K11" s="59">
        <f t="shared" si="0"/>
        <v>239</v>
      </c>
      <c r="L11" s="60"/>
      <c r="M11" s="47">
        <v>63</v>
      </c>
      <c r="N11" s="47">
        <v>1</v>
      </c>
      <c r="O11" s="47">
        <v>25</v>
      </c>
      <c r="P11" s="47">
        <v>44</v>
      </c>
      <c r="Q11" s="47">
        <v>24</v>
      </c>
      <c r="R11" s="47">
        <v>21</v>
      </c>
      <c r="S11" s="58">
        <v>60</v>
      </c>
      <c r="T11" s="59">
        <f t="shared" si="1"/>
        <v>238</v>
      </c>
      <c r="U11" s="60"/>
      <c r="V11" s="49">
        <v>32</v>
      </c>
      <c r="W11" s="49">
        <v>56</v>
      </c>
      <c r="X11" s="49">
        <v>44</v>
      </c>
      <c r="Y11" s="49">
        <v>48</v>
      </c>
      <c r="Z11" s="49">
        <v>58</v>
      </c>
      <c r="AA11" s="49">
        <v>60</v>
      </c>
      <c r="AB11" s="58">
        <v>60</v>
      </c>
      <c r="AC11" s="59">
        <f t="shared" si="2"/>
        <v>358</v>
      </c>
      <c r="AD11" s="60"/>
      <c r="AE11" s="61">
        <v>43</v>
      </c>
      <c r="AF11" s="61">
        <v>14</v>
      </c>
      <c r="AG11" s="61">
        <v>28</v>
      </c>
      <c r="AH11" s="61">
        <v>48</v>
      </c>
      <c r="AI11" s="61">
        <v>19</v>
      </c>
      <c r="AJ11" s="62">
        <v>39</v>
      </c>
      <c r="AK11" s="63">
        <v>60</v>
      </c>
      <c r="AL11" s="406">
        <f t="shared" si="3"/>
        <v>251</v>
      </c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</row>
    <row r="12" spans="1:76" s="64" customFormat="1" ht="27.75" customHeight="1" thickBot="1">
      <c r="A12" s="73" t="s">
        <v>35</v>
      </c>
      <c r="B12" s="18" t="s">
        <v>21</v>
      </c>
      <c r="C12" s="35" t="s">
        <v>34</v>
      </c>
      <c r="D12" s="47">
        <v>80</v>
      </c>
      <c r="E12" s="47">
        <v>58</v>
      </c>
      <c r="F12" s="47">
        <v>75</v>
      </c>
      <c r="G12" s="47">
        <v>75</v>
      </c>
      <c r="H12" s="47">
        <v>48</v>
      </c>
      <c r="I12" s="47">
        <v>71</v>
      </c>
      <c r="J12" s="58">
        <v>0</v>
      </c>
      <c r="K12" s="70">
        <f aca="true" t="shared" si="4" ref="K12:K19">SUM(D12:J12)</f>
        <v>407</v>
      </c>
      <c r="L12" s="60"/>
      <c r="M12" s="47">
        <v>61</v>
      </c>
      <c r="N12" s="47">
        <v>97</v>
      </c>
      <c r="O12" s="47">
        <v>86</v>
      </c>
      <c r="P12" s="47">
        <v>124</v>
      </c>
      <c r="Q12" s="47">
        <v>113</v>
      </c>
      <c r="R12" s="47">
        <v>89</v>
      </c>
      <c r="S12" s="58">
        <v>0</v>
      </c>
      <c r="T12" s="59">
        <f aca="true" t="shared" si="5" ref="T12:T19">SUM(M12:S12)</f>
        <v>570</v>
      </c>
      <c r="U12" s="60"/>
      <c r="V12" s="49">
        <v>112</v>
      </c>
      <c r="W12" s="49">
        <v>112</v>
      </c>
      <c r="X12" s="49">
        <v>84</v>
      </c>
      <c r="Y12" s="49">
        <v>78</v>
      </c>
      <c r="Z12" s="49">
        <v>90</v>
      </c>
      <c r="AA12" s="49">
        <v>78</v>
      </c>
      <c r="AB12" s="58">
        <v>0</v>
      </c>
      <c r="AC12" s="59">
        <f aca="true" t="shared" si="6" ref="AC12:AC19">SUM(V12:AB12)</f>
        <v>554</v>
      </c>
      <c r="AD12" s="60"/>
      <c r="AE12" s="61">
        <v>68</v>
      </c>
      <c r="AF12" s="61">
        <v>95</v>
      </c>
      <c r="AG12" s="61">
        <v>132</v>
      </c>
      <c r="AH12" s="61">
        <v>90</v>
      </c>
      <c r="AI12" s="61">
        <v>91</v>
      </c>
      <c r="AJ12" s="62">
        <v>67</v>
      </c>
      <c r="AK12" s="63">
        <v>0</v>
      </c>
      <c r="AL12" s="406">
        <f aca="true" t="shared" si="7" ref="AL12:AL19">SUM(AE12:AK12)</f>
        <v>543</v>
      </c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</row>
    <row r="13" spans="1:76" s="64" customFormat="1" ht="27.75" customHeight="1" thickBot="1">
      <c r="A13" s="74" t="s">
        <v>36</v>
      </c>
      <c r="B13" s="18" t="s">
        <v>21</v>
      </c>
      <c r="C13" s="35" t="s">
        <v>34</v>
      </c>
      <c r="D13" s="47">
        <v>133</v>
      </c>
      <c r="E13" s="47">
        <v>160</v>
      </c>
      <c r="F13" s="47">
        <v>146</v>
      </c>
      <c r="G13" s="47">
        <v>222</v>
      </c>
      <c r="H13" s="47">
        <v>212</v>
      </c>
      <c r="I13" s="47">
        <v>155</v>
      </c>
      <c r="J13" s="58">
        <v>0</v>
      </c>
      <c r="K13" s="70">
        <f t="shared" si="4"/>
        <v>1028</v>
      </c>
      <c r="L13" s="60"/>
      <c r="M13" s="47">
        <v>202</v>
      </c>
      <c r="N13" s="47">
        <v>130</v>
      </c>
      <c r="O13" s="47">
        <v>175</v>
      </c>
      <c r="P13" s="47">
        <v>254</v>
      </c>
      <c r="Q13" s="47">
        <v>160</v>
      </c>
      <c r="R13" s="47">
        <v>172</v>
      </c>
      <c r="S13" s="58">
        <v>0</v>
      </c>
      <c r="T13" s="59">
        <f t="shared" si="5"/>
        <v>1093</v>
      </c>
      <c r="U13" s="60"/>
      <c r="V13" s="49">
        <v>167</v>
      </c>
      <c r="W13" s="49">
        <v>137</v>
      </c>
      <c r="X13" s="49">
        <v>176</v>
      </c>
      <c r="Y13" s="49">
        <v>176</v>
      </c>
      <c r="Z13" s="49">
        <v>145</v>
      </c>
      <c r="AA13" s="49">
        <v>140</v>
      </c>
      <c r="AB13" s="58">
        <v>0</v>
      </c>
      <c r="AC13" s="59">
        <f t="shared" si="6"/>
        <v>941</v>
      </c>
      <c r="AD13" s="60"/>
      <c r="AE13" s="65">
        <v>0</v>
      </c>
      <c r="AF13" s="65">
        <v>0</v>
      </c>
      <c r="AG13" s="65">
        <v>0</v>
      </c>
      <c r="AH13" s="65">
        <v>0</v>
      </c>
      <c r="AI13" s="65">
        <v>0</v>
      </c>
      <c r="AJ13" s="43">
        <v>0</v>
      </c>
      <c r="AK13" s="63">
        <v>0</v>
      </c>
      <c r="AL13" s="406">
        <f t="shared" si="7"/>
        <v>0</v>
      </c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</row>
    <row r="14" spans="1:76" s="64" customFormat="1" ht="27.75" customHeight="1" thickBot="1">
      <c r="A14" s="75" t="s">
        <v>37</v>
      </c>
      <c r="B14" s="76" t="s">
        <v>21</v>
      </c>
      <c r="C14" s="35" t="s">
        <v>34</v>
      </c>
      <c r="D14" s="47">
        <v>126</v>
      </c>
      <c r="E14" s="47">
        <v>96</v>
      </c>
      <c r="F14" s="47">
        <v>115</v>
      </c>
      <c r="G14" s="47">
        <v>111</v>
      </c>
      <c r="H14" s="47">
        <v>124</v>
      </c>
      <c r="I14" s="47">
        <v>131</v>
      </c>
      <c r="J14" s="58">
        <v>0</v>
      </c>
      <c r="K14" s="70">
        <f t="shared" si="4"/>
        <v>703</v>
      </c>
      <c r="L14" s="60"/>
      <c r="M14" s="47">
        <v>103</v>
      </c>
      <c r="N14" s="47">
        <v>163</v>
      </c>
      <c r="O14" s="47">
        <v>105</v>
      </c>
      <c r="P14" s="47">
        <v>105</v>
      </c>
      <c r="Q14" s="47">
        <v>155</v>
      </c>
      <c r="R14" s="47">
        <v>89</v>
      </c>
      <c r="S14" s="58">
        <v>0</v>
      </c>
      <c r="T14" s="59">
        <f t="shared" si="5"/>
        <v>720</v>
      </c>
      <c r="U14" s="60"/>
      <c r="V14" s="49">
        <v>136</v>
      </c>
      <c r="W14" s="49">
        <v>164</v>
      </c>
      <c r="X14" s="49">
        <v>114</v>
      </c>
      <c r="Y14" s="49">
        <v>137</v>
      </c>
      <c r="Z14" s="49">
        <v>160</v>
      </c>
      <c r="AA14" s="49">
        <v>114</v>
      </c>
      <c r="AB14" s="58">
        <v>0</v>
      </c>
      <c r="AC14" s="59">
        <f t="shared" si="6"/>
        <v>825</v>
      </c>
      <c r="AD14" s="60"/>
      <c r="AE14" s="65">
        <v>0</v>
      </c>
      <c r="AF14" s="65">
        <v>0</v>
      </c>
      <c r="AG14" s="65">
        <v>0</v>
      </c>
      <c r="AH14" s="65">
        <v>0</v>
      </c>
      <c r="AI14" s="65">
        <v>0</v>
      </c>
      <c r="AJ14" s="43">
        <v>0</v>
      </c>
      <c r="AK14" s="63">
        <v>0</v>
      </c>
      <c r="AL14" s="406">
        <f t="shared" si="7"/>
        <v>0</v>
      </c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</row>
    <row r="15" spans="1:76" s="64" customFormat="1" ht="27.75" customHeight="1" thickBot="1">
      <c r="A15" s="79" t="s">
        <v>38</v>
      </c>
      <c r="B15" s="34" t="s">
        <v>25</v>
      </c>
      <c r="C15" s="35" t="s">
        <v>34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58">
        <v>0</v>
      </c>
      <c r="K15" s="70">
        <f t="shared" si="4"/>
        <v>0</v>
      </c>
      <c r="L15" s="60"/>
      <c r="M15" s="47">
        <v>163</v>
      </c>
      <c r="N15" s="47">
        <v>137</v>
      </c>
      <c r="O15" s="47">
        <v>135</v>
      </c>
      <c r="P15" s="47">
        <v>142</v>
      </c>
      <c r="Q15" s="47">
        <v>119</v>
      </c>
      <c r="R15" s="47">
        <v>116</v>
      </c>
      <c r="S15" s="58">
        <v>0</v>
      </c>
      <c r="T15" s="59">
        <f t="shared" si="5"/>
        <v>812</v>
      </c>
      <c r="U15" s="60"/>
      <c r="V15" s="49">
        <v>151</v>
      </c>
      <c r="W15" s="49">
        <v>166</v>
      </c>
      <c r="X15" s="49">
        <v>165</v>
      </c>
      <c r="Y15" s="49">
        <v>188</v>
      </c>
      <c r="Z15" s="49">
        <v>137</v>
      </c>
      <c r="AA15" s="49">
        <v>122</v>
      </c>
      <c r="AB15" s="58">
        <v>0</v>
      </c>
      <c r="AC15" s="59">
        <f t="shared" si="6"/>
        <v>929</v>
      </c>
      <c r="AD15" s="60"/>
      <c r="AE15" s="61">
        <v>135</v>
      </c>
      <c r="AF15" s="61">
        <v>126</v>
      </c>
      <c r="AG15" s="61">
        <v>138</v>
      </c>
      <c r="AH15" s="61">
        <v>139</v>
      </c>
      <c r="AI15" s="61">
        <v>160</v>
      </c>
      <c r="AJ15" s="62">
        <v>124</v>
      </c>
      <c r="AK15" s="63">
        <v>0</v>
      </c>
      <c r="AL15" s="406">
        <f t="shared" si="7"/>
        <v>822</v>
      </c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</row>
    <row r="16" spans="1:76" s="64" customFormat="1" ht="27.75" customHeight="1" thickBot="1">
      <c r="A16" s="78" t="s">
        <v>39</v>
      </c>
      <c r="B16" s="34" t="s">
        <v>29</v>
      </c>
      <c r="C16" s="35" t="s">
        <v>34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58">
        <v>0</v>
      </c>
      <c r="K16" s="70">
        <f t="shared" si="4"/>
        <v>0</v>
      </c>
      <c r="L16" s="60"/>
      <c r="M16" s="47">
        <v>63</v>
      </c>
      <c r="N16" s="47">
        <v>63</v>
      </c>
      <c r="O16" s="47">
        <v>65</v>
      </c>
      <c r="P16" s="47">
        <v>93</v>
      </c>
      <c r="Q16" s="47">
        <v>97</v>
      </c>
      <c r="R16" s="47">
        <v>101</v>
      </c>
      <c r="S16" s="58">
        <v>0</v>
      </c>
      <c r="T16" s="59">
        <f t="shared" si="5"/>
        <v>482</v>
      </c>
      <c r="U16" s="60"/>
      <c r="V16" s="49">
        <v>122</v>
      </c>
      <c r="W16" s="49">
        <v>94</v>
      </c>
      <c r="X16" s="49">
        <v>107</v>
      </c>
      <c r="Y16" s="49">
        <v>102</v>
      </c>
      <c r="Z16" s="49">
        <v>98</v>
      </c>
      <c r="AA16" s="49">
        <v>84</v>
      </c>
      <c r="AB16" s="58">
        <v>0</v>
      </c>
      <c r="AC16" s="59">
        <f t="shared" si="6"/>
        <v>607</v>
      </c>
      <c r="AD16" s="60"/>
      <c r="AE16" s="65">
        <v>0</v>
      </c>
      <c r="AF16" s="65">
        <v>0</v>
      </c>
      <c r="AG16" s="65">
        <v>0</v>
      </c>
      <c r="AH16" s="65">
        <v>0</v>
      </c>
      <c r="AI16" s="65">
        <v>0</v>
      </c>
      <c r="AJ16" s="43">
        <v>0</v>
      </c>
      <c r="AK16" s="63">
        <v>0</v>
      </c>
      <c r="AL16" s="406">
        <f t="shared" si="7"/>
        <v>0</v>
      </c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</row>
    <row r="17" spans="1:76" s="64" customFormat="1" ht="27.75" customHeight="1" thickBot="1">
      <c r="A17" s="78" t="s">
        <v>40</v>
      </c>
      <c r="B17" s="18" t="s">
        <v>41</v>
      </c>
      <c r="C17" s="35" t="s">
        <v>34</v>
      </c>
      <c r="D17" s="47">
        <v>172</v>
      </c>
      <c r="E17" s="47">
        <v>200</v>
      </c>
      <c r="F17" s="47">
        <v>154</v>
      </c>
      <c r="G17" s="47">
        <v>181</v>
      </c>
      <c r="H17" s="47">
        <v>180</v>
      </c>
      <c r="I17" s="47">
        <v>159</v>
      </c>
      <c r="J17" s="58">
        <v>0</v>
      </c>
      <c r="K17" s="70">
        <f t="shared" si="4"/>
        <v>1046</v>
      </c>
      <c r="L17" s="60"/>
      <c r="M17" s="47">
        <v>133</v>
      </c>
      <c r="N17" s="47">
        <v>200</v>
      </c>
      <c r="O17" s="47">
        <v>148</v>
      </c>
      <c r="P17" s="47">
        <v>171</v>
      </c>
      <c r="Q17" s="47">
        <v>146</v>
      </c>
      <c r="R17" s="47">
        <v>160</v>
      </c>
      <c r="S17" s="58">
        <v>0</v>
      </c>
      <c r="T17" s="59">
        <f t="shared" si="5"/>
        <v>958</v>
      </c>
      <c r="U17" s="60"/>
      <c r="V17" s="49">
        <v>201</v>
      </c>
      <c r="W17" s="49">
        <v>175</v>
      </c>
      <c r="X17" s="49">
        <v>149</v>
      </c>
      <c r="Y17" s="49">
        <v>141</v>
      </c>
      <c r="Z17" s="49">
        <v>163</v>
      </c>
      <c r="AA17" s="49">
        <v>190</v>
      </c>
      <c r="AB17" s="58">
        <v>0</v>
      </c>
      <c r="AC17" s="59">
        <f t="shared" si="6"/>
        <v>1019</v>
      </c>
      <c r="AD17" s="60"/>
      <c r="AE17" s="61">
        <v>167</v>
      </c>
      <c r="AF17" s="61">
        <v>236</v>
      </c>
      <c r="AG17" s="61">
        <v>155</v>
      </c>
      <c r="AH17" s="61">
        <v>131</v>
      </c>
      <c r="AI17" s="61">
        <v>158</v>
      </c>
      <c r="AJ17" s="62">
        <v>174</v>
      </c>
      <c r="AK17" s="63">
        <v>0</v>
      </c>
      <c r="AL17" s="406">
        <f t="shared" si="7"/>
        <v>1021</v>
      </c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</row>
    <row r="18" spans="1:76" s="45" customFormat="1" ht="27.75" customHeight="1" thickBot="1">
      <c r="A18" s="80" t="s">
        <v>42</v>
      </c>
      <c r="B18" s="18" t="s">
        <v>25</v>
      </c>
      <c r="C18" s="35" t="s">
        <v>34</v>
      </c>
      <c r="D18" s="47">
        <v>151</v>
      </c>
      <c r="E18" s="47">
        <v>172</v>
      </c>
      <c r="F18" s="47">
        <v>173</v>
      </c>
      <c r="G18" s="47">
        <v>138</v>
      </c>
      <c r="H18" s="47">
        <v>144</v>
      </c>
      <c r="I18" s="47">
        <v>133</v>
      </c>
      <c r="J18" s="39">
        <v>0</v>
      </c>
      <c r="K18" s="55">
        <f t="shared" si="4"/>
        <v>911</v>
      </c>
      <c r="L18" s="38"/>
      <c r="M18" s="47">
        <v>145</v>
      </c>
      <c r="N18" s="47">
        <v>156</v>
      </c>
      <c r="O18" s="47">
        <v>164</v>
      </c>
      <c r="P18" s="47">
        <v>142</v>
      </c>
      <c r="Q18" s="47">
        <v>147</v>
      </c>
      <c r="R18" s="47">
        <v>149</v>
      </c>
      <c r="S18" s="39">
        <v>0</v>
      </c>
      <c r="T18" s="42">
        <f t="shared" si="5"/>
        <v>903</v>
      </c>
      <c r="U18" s="38"/>
      <c r="V18" s="49">
        <v>174</v>
      </c>
      <c r="W18" s="49">
        <v>153</v>
      </c>
      <c r="X18" s="49">
        <v>138</v>
      </c>
      <c r="Y18" s="49">
        <v>138</v>
      </c>
      <c r="Z18" s="49">
        <v>165</v>
      </c>
      <c r="AA18" s="49">
        <v>145</v>
      </c>
      <c r="AB18" s="39">
        <v>0</v>
      </c>
      <c r="AC18" s="42">
        <f t="shared" si="6"/>
        <v>913</v>
      </c>
      <c r="AD18" s="38"/>
      <c r="AE18" s="81">
        <v>0</v>
      </c>
      <c r="AF18" s="81">
        <v>0</v>
      </c>
      <c r="AG18" s="81">
        <v>0</v>
      </c>
      <c r="AH18" s="81">
        <v>0</v>
      </c>
      <c r="AI18" s="81">
        <v>0</v>
      </c>
      <c r="AJ18" s="82">
        <v>0</v>
      </c>
      <c r="AK18" s="44">
        <v>0</v>
      </c>
      <c r="AL18" s="405">
        <f t="shared" si="7"/>
        <v>0</v>
      </c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</row>
    <row r="19" spans="1:76" s="64" customFormat="1" ht="27.75" customHeight="1" thickBot="1">
      <c r="A19" s="83" t="s">
        <v>43</v>
      </c>
      <c r="B19" s="18" t="s">
        <v>41</v>
      </c>
      <c r="C19" s="35" t="s">
        <v>34</v>
      </c>
      <c r="D19" s="47">
        <v>99</v>
      </c>
      <c r="E19" s="47">
        <v>136</v>
      </c>
      <c r="F19" s="47">
        <v>113</v>
      </c>
      <c r="G19" s="47">
        <v>131</v>
      </c>
      <c r="H19" s="47">
        <v>134</v>
      </c>
      <c r="I19" s="47">
        <v>117</v>
      </c>
      <c r="J19" s="58">
        <v>0</v>
      </c>
      <c r="K19" s="70">
        <f t="shared" si="4"/>
        <v>730</v>
      </c>
      <c r="L19" s="60"/>
      <c r="M19" s="47">
        <v>99</v>
      </c>
      <c r="N19" s="47">
        <v>92</v>
      </c>
      <c r="O19" s="47">
        <v>81</v>
      </c>
      <c r="P19" s="47">
        <v>124</v>
      </c>
      <c r="Q19" s="47">
        <v>101</v>
      </c>
      <c r="R19" s="47">
        <v>90</v>
      </c>
      <c r="S19" s="58">
        <v>0</v>
      </c>
      <c r="T19" s="59">
        <f t="shared" si="5"/>
        <v>587</v>
      </c>
      <c r="U19" s="60"/>
      <c r="V19" s="49">
        <v>97</v>
      </c>
      <c r="W19" s="49">
        <v>121</v>
      </c>
      <c r="X19" s="49">
        <v>90</v>
      </c>
      <c r="Y19" s="49">
        <v>97</v>
      </c>
      <c r="Z19" s="49">
        <v>94</v>
      </c>
      <c r="AA19" s="49">
        <v>105</v>
      </c>
      <c r="AB19" s="58">
        <v>0</v>
      </c>
      <c r="AC19" s="59">
        <f t="shared" si="6"/>
        <v>604</v>
      </c>
      <c r="AD19" s="60"/>
      <c r="AE19" s="61">
        <v>124</v>
      </c>
      <c r="AF19" s="61">
        <v>118</v>
      </c>
      <c r="AG19" s="61">
        <v>111</v>
      </c>
      <c r="AH19" s="61">
        <v>91</v>
      </c>
      <c r="AI19" s="61">
        <v>131</v>
      </c>
      <c r="AJ19" s="62">
        <v>154</v>
      </c>
      <c r="AK19" s="63">
        <v>0</v>
      </c>
      <c r="AL19" s="406">
        <f t="shared" si="7"/>
        <v>729</v>
      </c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</row>
    <row r="20" spans="1:76" s="64" customFormat="1" ht="27.75" customHeight="1" thickBot="1">
      <c r="A20" s="392" t="s">
        <v>44</v>
      </c>
      <c r="B20" s="395" t="s">
        <v>21</v>
      </c>
      <c r="C20" s="401" t="s">
        <v>45</v>
      </c>
      <c r="D20" s="398">
        <v>124</v>
      </c>
      <c r="E20" s="47">
        <v>129</v>
      </c>
      <c r="F20" s="47">
        <v>145</v>
      </c>
      <c r="G20" s="47">
        <v>119</v>
      </c>
      <c r="H20" s="47">
        <v>140</v>
      </c>
      <c r="I20" s="47">
        <v>122</v>
      </c>
      <c r="J20" s="40">
        <v>60</v>
      </c>
      <c r="K20" s="70">
        <f aca="true" t="shared" si="8" ref="K20:K30">SUM(D20:J20)</f>
        <v>839</v>
      </c>
      <c r="L20" s="60"/>
      <c r="M20" s="68">
        <v>100</v>
      </c>
      <c r="N20" s="68">
        <v>118</v>
      </c>
      <c r="O20" s="68">
        <v>137</v>
      </c>
      <c r="P20" s="68">
        <v>136</v>
      </c>
      <c r="Q20" s="68">
        <v>126</v>
      </c>
      <c r="R20" s="68">
        <v>122</v>
      </c>
      <c r="S20" s="58">
        <v>60</v>
      </c>
      <c r="T20" s="59">
        <f aca="true" t="shared" si="9" ref="T20:T30">SUM(M20:S20)</f>
        <v>799</v>
      </c>
      <c r="U20" s="60"/>
      <c r="V20" s="88">
        <v>106</v>
      </c>
      <c r="W20" s="88">
        <v>101</v>
      </c>
      <c r="X20" s="88">
        <v>125</v>
      </c>
      <c r="Y20" s="88">
        <v>148</v>
      </c>
      <c r="Z20" s="88">
        <v>150</v>
      </c>
      <c r="AA20" s="88">
        <v>156</v>
      </c>
      <c r="AB20" s="58">
        <v>60</v>
      </c>
      <c r="AC20" s="59">
        <f aca="true" t="shared" si="10" ref="AC20:AC30">SUM(V20:AB20)</f>
        <v>846</v>
      </c>
      <c r="AD20" s="60"/>
      <c r="AE20" s="61">
        <v>97</v>
      </c>
      <c r="AF20" s="61">
        <v>157</v>
      </c>
      <c r="AG20" s="61">
        <v>131</v>
      </c>
      <c r="AH20" s="61">
        <v>98</v>
      </c>
      <c r="AI20" s="61">
        <v>127</v>
      </c>
      <c r="AJ20" s="62">
        <v>121</v>
      </c>
      <c r="AK20" s="63">
        <v>60</v>
      </c>
      <c r="AL20" s="406">
        <f aca="true" t="shared" si="11" ref="AL20:AL30">SUM(AE20:AK20)</f>
        <v>791</v>
      </c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</row>
    <row r="21" spans="1:76" s="45" customFormat="1" ht="27.75" customHeight="1" thickBot="1">
      <c r="A21" s="75" t="s">
        <v>46</v>
      </c>
      <c r="B21" s="396" t="s">
        <v>29</v>
      </c>
      <c r="C21" s="402" t="s">
        <v>45</v>
      </c>
      <c r="D21" s="112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90">
        <v>0</v>
      </c>
      <c r="K21" s="91">
        <f t="shared" si="8"/>
        <v>0</v>
      </c>
      <c r="L21" s="38"/>
      <c r="M21" s="47">
        <v>111</v>
      </c>
      <c r="N21" s="47">
        <v>181</v>
      </c>
      <c r="O21" s="47">
        <v>173</v>
      </c>
      <c r="P21" s="47">
        <v>172</v>
      </c>
      <c r="Q21" s="47">
        <v>156</v>
      </c>
      <c r="R21" s="47">
        <v>146</v>
      </c>
      <c r="S21" s="11">
        <v>0</v>
      </c>
      <c r="T21" s="12">
        <f t="shared" si="9"/>
        <v>939</v>
      </c>
      <c r="U21" s="92"/>
      <c r="V21" s="88">
        <v>213</v>
      </c>
      <c r="W21" s="88">
        <v>155</v>
      </c>
      <c r="X21" s="88">
        <v>194</v>
      </c>
      <c r="Y21" s="88">
        <v>162</v>
      </c>
      <c r="Z21" s="88">
        <v>169</v>
      </c>
      <c r="AA21" s="88">
        <v>165</v>
      </c>
      <c r="AB21" s="11">
        <v>0</v>
      </c>
      <c r="AC21" s="12">
        <f t="shared" si="10"/>
        <v>1058</v>
      </c>
      <c r="AD21" s="92"/>
      <c r="AE21" s="93">
        <v>179</v>
      </c>
      <c r="AF21" s="94">
        <v>144</v>
      </c>
      <c r="AG21" s="93">
        <v>149</v>
      </c>
      <c r="AH21" s="94">
        <v>160</v>
      </c>
      <c r="AI21" s="93">
        <v>170</v>
      </c>
      <c r="AJ21" s="95">
        <v>167</v>
      </c>
      <c r="AK21" s="15">
        <v>0</v>
      </c>
      <c r="AL21" s="407">
        <f t="shared" si="11"/>
        <v>969</v>
      </c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</row>
    <row r="22" spans="1:38" s="101" customFormat="1" ht="27.75" customHeight="1" thickBot="1">
      <c r="A22" s="75" t="s">
        <v>47</v>
      </c>
      <c r="B22" s="46" t="s">
        <v>48</v>
      </c>
      <c r="C22" s="402" t="s">
        <v>45</v>
      </c>
      <c r="D22" s="399">
        <v>107</v>
      </c>
      <c r="E22" s="68">
        <v>104</v>
      </c>
      <c r="F22" s="68">
        <v>114</v>
      </c>
      <c r="G22" s="68">
        <v>107</v>
      </c>
      <c r="H22" s="68">
        <v>131</v>
      </c>
      <c r="I22" s="68">
        <v>116</v>
      </c>
      <c r="J22" s="59">
        <v>0</v>
      </c>
      <c r="K22" s="96">
        <f t="shared" si="8"/>
        <v>679</v>
      </c>
      <c r="L22" s="92"/>
      <c r="M22" s="47">
        <v>102</v>
      </c>
      <c r="N22" s="47">
        <v>122</v>
      </c>
      <c r="O22" s="47">
        <v>114</v>
      </c>
      <c r="P22" s="47">
        <v>113</v>
      </c>
      <c r="Q22" s="47">
        <v>118</v>
      </c>
      <c r="R22" s="47">
        <v>122</v>
      </c>
      <c r="S22" s="58">
        <v>0</v>
      </c>
      <c r="T22" s="58">
        <f t="shared" si="9"/>
        <v>691</v>
      </c>
      <c r="U22" s="60"/>
      <c r="V22" s="97">
        <v>86</v>
      </c>
      <c r="W22" s="97">
        <v>140</v>
      </c>
      <c r="X22" s="97">
        <v>100</v>
      </c>
      <c r="Y22" s="97">
        <v>131</v>
      </c>
      <c r="Z22" s="97">
        <v>102</v>
      </c>
      <c r="AA22" s="97">
        <v>110</v>
      </c>
      <c r="AB22" s="58">
        <v>0</v>
      </c>
      <c r="AC22" s="58">
        <f t="shared" si="10"/>
        <v>669</v>
      </c>
      <c r="AD22" s="60"/>
      <c r="AE22" s="43">
        <v>0</v>
      </c>
      <c r="AF22" s="98">
        <v>0</v>
      </c>
      <c r="AG22" s="43">
        <v>0</v>
      </c>
      <c r="AH22" s="98">
        <v>0</v>
      </c>
      <c r="AI22" s="43">
        <v>0</v>
      </c>
      <c r="AJ22" s="99">
        <v>0</v>
      </c>
      <c r="AK22" s="100">
        <v>0</v>
      </c>
      <c r="AL22" s="406">
        <f t="shared" si="11"/>
        <v>0</v>
      </c>
    </row>
    <row r="23" spans="1:38" ht="27.75" customHeight="1" thickBot="1">
      <c r="A23" s="69" t="s">
        <v>49</v>
      </c>
      <c r="B23" s="395" t="s">
        <v>23</v>
      </c>
      <c r="C23" s="402" t="s">
        <v>45</v>
      </c>
      <c r="D23" s="398">
        <v>111</v>
      </c>
      <c r="E23" s="47">
        <v>111</v>
      </c>
      <c r="F23" s="47">
        <v>97</v>
      </c>
      <c r="G23" s="47">
        <v>123</v>
      </c>
      <c r="H23" s="47">
        <v>133</v>
      </c>
      <c r="I23" s="47">
        <v>126</v>
      </c>
      <c r="J23" s="90">
        <v>0</v>
      </c>
      <c r="K23" s="12">
        <f t="shared" si="8"/>
        <v>701</v>
      </c>
      <c r="M23" s="47">
        <v>152</v>
      </c>
      <c r="N23" s="47">
        <v>114</v>
      </c>
      <c r="O23" s="47">
        <v>122</v>
      </c>
      <c r="P23" s="47">
        <v>115</v>
      </c>
      <c r="Q23" s="47">
        <v>105</v>
      </c>
      <c r="R23" s="47">
        <v>126</v>
      </c>
      <c r="S23" s="11">
        <v>0</v>
      </c>
      <c r="T23" s="42">
        <f t="shared" si="9"/>
        <v>734</v>
      </c>
      <c r="V23" s="88">
        <v>139</v>
      </c>
      <c r="W23" s="88">
        <v>191</v>
      </c>
      <c r="X23" s="88">
        <v>134</v>
      </c>
      <c r="Y23" s="88">
        <v>133</v>
      </c>
      <c r="Z23" s="88">
        <v>120</v>
      </c>
      <c r="AA23" s="88">
        <v>151</v>
      </c>
      <c r="AB23" s="11">
        <v>0</v>
      </c>
      <c r="AC23" s="42">
        <f t="shared" si="10"/>
        <v>868</v>
      </c>
      <c r="AE23" s="51">
        <v>152</v>
      </c>
      <c r="AF23" s="102">
        <v>131</v>
      </c>
      <c r="AG23" s="51">
        <v>169</v>
      </c>
      <c r="AH23" s="102">
        <v>154</v>
      </c>
      <c r="AI23" s="51">
        <v>124</v>
      </c>
      <c r="AJ23" s="103">
        <v>161</v>
      </c>
      <c r="AK23" s="104">
        <v>0</v>
      </c>
      <c r="AL23" s="406">
        <f t="shared" si="11"/>
        <v>891</v>
      </c>
    </row>
    <row r="24" spans="1:76" s="64" customFormat="1" ht="27.75" customHeight="1" thickBot="1">
      <c r="A24" s="75" t="s">
        <v>50</v>
      </c>
      <c r="B24" s="395" t="s">
        <v>21</v>
      </c>
      <c r="C24" s="402" t="s">
        <v>45</v>
      </c>
      <c r="D24" s="398">
        <v>63</v>
      </c>
      <c r="E24" s="47">
        <v>93</v>
      </c>
      <c r="F24" s="47">
        <v>82</v>
      </c>
      <c r="G24" s="47">
        <v>100</v>
      </c>
      <c r="H24" s="47">
        <v>82</v>
      </c>
      <c r="I24" s="47">
        <v>97</v>
      </c>
      <c r="J24" s="40">
        <v>60</v>
      </c>
      <c r="K24" s="70">
        <f t="shared" si="8"/>
        <v>577</v>
      </c>
      <c r="L24" s="60"/>
      <c r="M24" s="47">
        <v>110</v>
      </c>
      <c r="N24" s="47">
        <v>94</v>
      </c>
      <c r="O24" s="47">
        <v>90</v>
      </c>
      <c r="P24" s="47">
        <v>85</v>
      </c>
      <c r="Q24" s="47">
        <v>91</v>
      </c>
      <c r="R24" s="47">
        <v>84</v>
      </c>
      <c r="S24" s="58">
        <v>60</v>
      </c>
      <c r="T24" s="59">
        <f t="shared" si="9"/>
        <v>614</v>
      </c>
      <c r="U24" s="60"/>
      <c r="V24" s="89">
        <v>0</v>
      </c>
      <c r="W24" s="89">
        <v>0</v>
      </c>
      <c r="X24" s="89">
        <v>0</v>
      </c>
      <c r="Y24" s="89">
        <v>0</v>
      </c>
      <c r="Z24" s="89">
        <v>0</v>
      </c>
      <c r="AA24" s="41">
        <v>0</v>
      </c>
      <c r="AB24" s="58">
        <v>0</v>
      </c>
      <c r="AC24" s="59">
        <f t="shared" si="10"/>
        <v>0</v>
      </c>
      <c r="AD24" s="60"/>
      <c r="AE24" s="43">
        <v>0</v>
      </c>
      <c r="AF24" s="98">
        <v>0</v>
      </c>
      <c r="AG24" s="43">
        <v>0</v>
      </c>
      <c r="AH24" s="98">
        <v>0</v>
      </c>
      <c r="AI24" s="43">
        <v>0</v>
      </c>
      <c r="AJ24" s="99">
        <v>0</v>
      </c>
      <c r="AK24" s="100">
        <v>0</v>
      </c>
      <c r="AL24" s="406">
        <f t="shared" si="11"/>
        <v>0</v>
      </c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</row>
    <row r="25" spans="1:76" s="64" customFormat="1" ht="27.75" customHeight="1" thickBot="1">
      <c r="A25" s="75" t="s">
        <v>51</v>
      </c>
      <c r="B25" s="397" t="s">
        <v>41</v>
      </c>
      <c r="C25" s="402" t="s">
        <v>45</v>
      </c>
      <c r="D25" s="398">
        <v>162</v>
      </c>
      <c r="E25" s="47">
        <v>150</v>
      </c>
      <c r="F25" s="47">
        <v>198</v>
      </c>
      <c r="G25" s="47">
        <v>179</v>
      </c>
      <c r="H25" s="47">
        <v>176</v>
      </c>
      <c r="I25" s="47">
        <v>175</v>
      </c>
      <c r="J25" s="40">
        <v>60</v>
      </c>
      <c r="K25" s="70">
        <f t="shared" si="8"/>
        <v>1100</v>
      </c>
      <c r="L25" s="60"/>
      <c r="M25" s="47">
        <v>136</v>
      </c>
      <c r="N25" s="47">
        <v>155</v>
      </c>
      <c r="O25" s="47">
        <v>129</v>
      </c>
      <c r="P25" s="47">
        <v>183</v>
      </c>
      <c r="Q25" s="47">
        <v>178</v>
      </c>
      <c r="R25" s="47">
        <v>164</v>
      </c>
      <c r="S25" s="58">
        <v>60</v>
      </c>
      <c r="T25" s="59">
        <f t="shared" si="9"/>
        <v>1005</v>
      </c>
      <c r="U25" s="60"/>
      <c r="V25" s="88">
        <v>144</v>
      </c>
      <c r="W25" s="88">
        <v>177</v>
      </c>
      <c r="X25" s="88">
        <v>190</v>
      </c>
      <c r="Y25" s="88">
        <v>153</v>
      </c>
      <c r="Z25" s="88">
        <v>143</v>
      </c>
      <c r="AA25" s="88">
        <v>170</v>
      </c>
      <c r="AB25" s="58">
        <v>60</v>
      </c>
      <c r="AC25" s="59">
        <f t="shared" si="10"/>
        <v>1037</v>
      </c>
      <c r="AD25" s="60"/>
      <c r="AE25" s="43">
        <v>0</v>
      </c>
      <c r="AF25" s="98">
        <v>0</v>
      </c>
      <c r="AG25" s="43">
        <v>0</v>
      </c>
      <c r="AH25" s="98">
        <v>0</v>
      </c>
      <c r="AI25" s="43">
        <v>0</v>
      </c>
      <c r="AJ25" s="99">
        <v>0</v>
      </c>
      <c r="AK25" s="100">
        <v>0</v>
      </c>
      <c r="AL25" s="406">
        <f t="shared" si="11"/>
        <v>0</v>
      </c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</row>
    <row r="26" spans="1:76" s="64" customFormat="1" ht="27.75" customHeight="1" thickBot="1">
      <c r="A26" s="107" t="s">
        <v>52</v>
      </c>
      <c r="B26" s="395" t="s">
        <v>21</v>
      </c>
      <c r="C26" s="402" t="s">
        <v>45</v>
      </c>
      <c r="D26" s="112">
        <v>0</v>
      </c>
      <c r="E26" s="77">
        <v>0</v>
      </c>
      <c r="F26" s="111">
        <v>0</v>
      </c>
      <c r="G26" s="77">
        <v>0</v>
      </c>
      <c r="H26" s="112">
        <v>0</v>
      </c>
      <c r="I26" s="77">
        <v>0</v>
      </c>
      <c r="J26" s="40">
        <v>0</v>
      </c>
      <c r="K26" s="70">
        <f t="shared" si="8"/>
        <v>0</v>
      </c>
      <c r="L26" s="60"/>
      <c r="M26" s="47">
        <v>101</v>
      </c>
      <c r="N26" s="47">
        <v>90</v>
      </c>
      <c r="O26" s="47">
        <v>123</v>
      </c>
      <c r="P26" s="47">
        <v>64</v>
      </c>
      <c r="Q26" s="47">
        <v>105</v>
      </c>
      <c r="R26" s="47">
        <v>78</v>
      </c>
      <c r="S26" s="58">
        <v>0</v>
      </c>
      <c r="T26" s="59">
        <f t="shared" si="9"/>
        <v>561</v>
      </c>
      <c r="U26" s="60"/>
      <c r="V26" s="97">
        <v>115</v>
      </c>
      <c r="W26" s="97">
        <v>69</v>
      </c>
      <c r="X26" s="97">
        <v>83</v>
      </c>
      <c r="Y26" s="97">
        <v>85</v>
      </c>
      <c r="Z26" s="97">
        <v>101</v>
      </c>
      <c r="AA26" s="97">
        <v>79</v>
      </c>
      <c r="AB26" s="58">
        <v>0</v>
      </c>
      <c r="AC26" s="59">
        <f t="shared" si="10"/>
        <v>532</v>
      </c>
      <c r="AD26" s="60"/>
      <c r="AE26" s="10">
        <v>0</v>
      </c>
      <c r="AF26" s="108">
        <v>0</v>
      </c>
      <c r="AG26" s="10">
        <v>0</v>
      </c>
      <c r="AH26" s="108">
        <v>0</v>
      </c>
      <c r="AI26" s="10">
        <v>0</v>
      </c>
      <c r="AJ26" s="109">
        <v>0</v>
      </c>
      <c r="AK26" s="100">
        <v>0</v>
      </c>
      <c r="AL26" s="406">
        <f t="shared" si="11"/>
        <v>0</v>
      </c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</row>
    <row r="27" spans="1:76" s="64" customFormat="1" ht="27.75" customHeight="1" thickBot="1">
      <c r="A27" s="393" t="s">
        <v>53</v>
      </c>
      <c r="B27" s="46" t="s">
        <v>18</v>
      </c>
      <c r="C27" s="402" t="s">
        <v>45</v>
      </c>
      <c r="D27" s="398">
        <v>137</v>
      </c>
      <c r="E27" s="47">
        <v>130</v>
      </c>
      <c r="F27" s="47">
        <v>137</v>
      </c>
      <c r="G27" s="47">
        <v>125</v>
      </c>
      <c r="H27" s="47">
        <v>167</v>
      </c>
      <c r="I27" s="47">
        <v>150</v>
      </c>
      <c r="J27" s="40">
        <v>0</v>
      </c>
      <c r="K27" s="70">
        <f t="shared" si="8"/>
        <v>846</v>
      </c>
      <c r="L27" s="60"/>
      <c r="M27" s="47">
        <v>142</v>
      </c>
      <c r="N27" s="47">
        <v>222</v>
      </c>
      <c r="O27" s="47">
        <v>104</v>
      </c>
      <c r="P27" s="47">
        <v>140</v>
      </c>
      <c r="Q27" s="47">
        <v>114</v>
      </c>
      <c r="R27" s="47">
        <v>182</v>
      </c>
      <c r="S27" s="58">
        <v>0</v>
      </c>
      <c r="T27" s="59">
        <f t="shared" si="9"/>
        <v>904</v>
      </c>
      <c r="U27" s="60"/>
      <c r="V27" s="89">
        <v>0</v>
      </c>
      <c r="W27" s="89">
        <v>0</v>
      </c>
      <c r="X27" s="89">
        <v>0</v>
      </c>
      <c r="Y27" s="89">
        <v>0</v>
      </c>
      <c r="Z27" s="89">
        <v>0</v>
      </c>
      <c r="AA27" s="41">
        <v>0</v>
      </c>
      <c r="AB27" s="58">
        <v>0</v>
      </c>
      <c r="AC27" s="59">
        <f t="shared" si="10"/>
        <v>0</v>
      </c>
      <c r="AD27" s="60"/>
      <c r="AE27" s="62">
        <v>93</v>
      </c>
      <c r="AF27" s="105">
        <v>108</v>
      </c>
      <c r="AG27" s="62">
        <v>149</v>
      </c>
      <c r="AH27" s="105">
        <v>151</v>
      </c>
      <c r="AI27" s="62">
        <v>161</v>
      </c>
      <c r="AJ27" s="106">
        <v>139</v>
      </c>
      <c r="AK27" s="100">
        <v>0</v>
      </c>
      <c r="AL27" s="406">
        <f t="shared" si="11"/>
        <v>801</v>
      </c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</row>
    <row r="28" spans="1:76" s="64" customFormat="1" ht="27.75" customHeight="1" thickBot="1">
      <c r="A28" s="393" t="s">
        <v>54</v>
      </c>
      <c r="B28" s="395" t="s">
        <v>21</v>
      </c>
      <c r="C28" s="402" t="s">
        <v>45</v>
      </c>
      <c r="D28" s="112">
        <v>0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40">
        <v>0</v>
      </c>
      <c r="K28" s="70">
        <f t="shared" si="8"/>
        <v>0</v>
      </c>
      <c r="L28" s="60"/>
      <c r="M28" s="47">
        <v>125</v>
      </c>
      <c r="N28" s="47">
        <v>122</v>
      </c>
      <c r="O28" s="47">
        <v>112</v>
      </c>
      <c r="P28" s="47">
        <v>108</v>
      </c>
      <c r="Q28" s="47">
        <v>136</v>
      </c>
      <c r="R28" s="47">
        <v>114</v>
      </c>
      <c r="S28" s="58">
        <v>60</v>
      </c>
      <c r="T28" s="59">
        <f t="shared" si="9"/>
        <v>777</v>
      </c>
      <c r="U28" s="60"/>
      <c r="V28" s="88">
        <v>147</v>
      </c>
      <c r="W28" s="88">
        <v>142</v>
      </c>
      <c r="X28" s="88">
        <v>130</v>
      </c>
      <c r="Y28" s="88">
        <v>121</v>
      </c>
      <c r="Z28" s="88">
        <v>150</v>
      </c>
      <c r="AA28" s="88">
        <v>135</v>
      </c>
      <c r="AB28" s="58">
        <v>60</v>
      </c>
      <c r="AC28" s="59">
        <f t="shared" si="10"/>
        <v>885</v>
      </c>
      <c r="AD28" s="60"/>
      <c r="AE28" s="10">
        <v>0</v>
      </c>
      <c r="AF28" s="108">
        <v>0</v>
      </c>
      <c r="AG28" s="10">
        <v>0</v>
      </c>
      <c r="AH28" s="108">
        <v>0</v>
      </c>
      <c r="AI28" s="10">
        <v>0</v>
      </c>
      <c r="AJ28" s="109">
        <v>0</v>
      </c>
      <c r="AK28" s="100">
        <v>0</v>
      </c>
      <c r="AL28" s="406">
        <f t="shared" si="11"/>
        <v>0</v>
      </c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</row>
    <row r="29" spans="1:76" s="105" customFormat="1" ht="27.75" customHeight="1" thickBot="1">
      <c r="A29" s="394" t="s">
        <v>55</v>
      </c>
      <c r="B29" s="114" t="s">
        <v>18</v>
      </c>
      <c r="C29" s="403" t="s">
        <v>45</v>
      </c>
      <c r="D29" s="399">
        <v>64</v>
      </c>
      <c r="E29" s="68">
        <v>45</v>
      </c>
      <c r="F29" s="68">
        <v>93</v>
      </c>
      <c r="G29" s="68">
        <v>57</v>
      </c>
      <c r="H29" s="68">
        <v>85</v>
      </c>
      <c r="I29" s="68">
        <v>80</v>
      </c>
      <c r="J29" s="106">
        <v>60</v>
      </c>
      <c r="K29" s="105">
        <f t="shared" si="8"/>
        <v>484</v>
      </c>
      <c r="L29" s="60"/>
      <c r="M29" s="47">
        <v>83</v>
      </c>
      <c r="N29" s="47">
        <v>83</v>
      </c>
      <c r="O29" s="47">
        <v>74</v>
      </c>
      <c r="P29" s="47">
        <v>90</v>
      </c>
      <c r="Q29" s="47">
        <v>64</v>
      </c>
      <c r="R29" s="47">
        <v>76</v>
      </c>
      <c r="S29" s="62">
        <v>60</v>
      </c>
      <c r="T29" s="105">
        <f t="shared" si="9"/>
        <v>530</v>
      </c>
      <c r="U29" s="60"/>
      <c r="V29" s="115">
        <v>97</v>
      </c>
      <c r="W29" s="115">
        <v>99</v>
      </c>
      <c r="X29" s="115">
        <v>87</v>
      </c>
      <c r="Y29" s="115">
        <v>85</v>
      </c>
      <c r="Z29" s="115">
        <v>110</v>
      </c>
      <c r="AA29" s="115">
        <v>98</v>
      </c>
      <c r="AB29" s="62">
        <v>60</v>
      </c>
      <c r="AC29" s="105">
        <f t="shared" si="10"/>
        <v>636</v>
      </c>
      <c r="AD29" s="60"/>
      <c r="AE29" s="62">
        <v>67</v>
      </c>
      <c r="AF29" s="105">
        <v>84</v>
      </c>
      <c r="AG29" s="62">
        <v>131</v>
      </c>
      <c r="AH29" s="105">
        <v>99</v>
      </c>
      <c r="AI29" s="62">
        <v>98</v>
      </c>
      <c r="AJ29" s="106">
        <v>98</v>
      </c>
      <c r="AK29" s="106">
        <v>60</v>
      </c>
      <c r="AL29" s="61">
        <f t="shared" si="11"/>
        <v>637</v>
      </c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</row>
    <row r="30" spans="1:76" s="105" customFormat="1" ht="27.75" customHeight="1" thickBot="1">
      <c r="A30" s="394" t="s">
        <v>56</v>
      </c>
      <c r="B30" s="114" t="s">
        <v>33</v>
      </c>
      <c r="C30" s="404" t="s">
        <v>45</v>
      </c>
      <c r="D30" s="399">
        <v>128</v>
      </c>
      <c r="E30" s="68">
        <v>121</v>
      </c>
      <c r="F30" s="68">
        <v>166</v>
      </c>
      <c r="G30" s="68">
        <v>124</v>
      </c>
      <c r="H30" s="68">
        <v>175</v>
      </c>
      <c r="I30" s="68">
        <v>124</v>
      </c>
      <c r="J30" s="106">
        <v>0</v>
      </c>
      <c r="K30" s="105">
        <f t="shared" si="8"/>
        <v>838</v>
      </c>
      <c r="L30" s="60"/>
      <c r="M30" s="47">
        <v>168</v>
      </c>
      <c r="N30" s="47">
        <v>123</v>
      </c>
      <c r="O30" s="47">
        <v>174</v>
      </c>
      <c r="P30" s="47">
        <v>153</v>
      </c>
      <c r="Q30" s="47">
        <v>161</v>
      </c>
      <c r="R30" s="47">
        <v>135</v>
      </c>
      <c r="S30" s="62">
        <v>0</v>
      </c>
      <c r="T30" s="105">
        <f t="shared" si="9"/>
        <v>914</v>
      </c>
      <c r="U30" s="60"/>
      <c r="V30" s="115">
        <v>132</v>
      </c>
      <c r="W30" s="115">
        <v>157</v>
      </c>
      <c r="X30" s="115">
        <v>135</v>
      </c>
      <c r="Y30" s="115">
        <v>151</v>
      </c>
      <c r="Z30" s="115">
        <v>185</v>
      </c>
      <c r="AA30" s="115">
        <v>179</v>
      </c>
      <c r="AB30" s="62">
        <v>0</v>
      </c>
      <c r="AC30" s="105">
        <f t="shared" si="10"/>
        <v>939</v>
      </c>
      <c r="AD30" s="60"/>
      <c r="AE30" s="51">
        <v>168</v>
      </c>
      <c r="AF30" s="116">
        <v>191</v>
      </c>
      <c r="AG30" s="51">
        <v>184</v>
      </c>
      <c r="AH30" s="116">
        <v>145</v>
      </c>
      <c r="AI30" s="51">
        <v>160</v>
      </c>
      <c r="AJ30" s="117">
        <v>142</v>
      </c>
      <c r="AK30" s="106">
        <v>0</v>
      </c>
      <c r="AL30" s="61">
        <f t="shared" si="11"/>
        <v>990</v>
      </c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</row>
    <row r="31" spans="1:76" s="105" customFormat="1" ht="27.75" customHeight="1" thickBot="1">
      <c r="A31" s="391"/>
      <c r="B31" s="384"/>
      <c r="C31" s="400"/>
      <c r="D31" s="386"/>
      <c r="E31" s="386"/>
      <c r="F31" s="386"/>
      <c r="G31" s="386"/>
      <c r="H31" s="386"/>
      <c r="I31" s="387"/>
      <c r="J31" s="388"/>
      <c r="K31" s="389"/>
      <c r="M31" s="61"/>
      <c r="N31" s="61"/>
      <c r="O31" s="61"/>
      <c r="P31" s="61"/>
      <c r="Q31" s="61"/>
      <c r="R31" s="62"/>
      <c r="S31" s="62"/>
      <c r="V31" s="61"/>
      <c r="W31" s="61"/>
      <c r="X31" s="61"/>
      <c r="Y31" s="61"/>
      <c r="Z31" s="61"/>
      <c r="AA31" s="62"/>
      <c r="AB31" s="62"/>
      <c r="AE31" s="50"/>
      <c r="AF31" s="50"/>
      <c r="AG31" s="50"/>
      <c r="AH31" s="50"/>
      <c r="AI31" s="50"/>
      <c r="AJ31" s="51"/>
      <c r="AK31" s="62"/>
      <c r="AL31" s="61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</row>
    <row r="32" spans="1:76" s="105" customFormat="1" ht="27.75" customHeight="1" thickBot="1">
      <c r="A32" s="383"/>
      <c r="B32" s="384"/>
      <c r="C32" s="385"/>
      <c r="D32" s="390"/>
      <c r="E32" s="390"/>
      <c r="F32" s="390"/>
      <c r="G32" s="390"/>
      <c r="H32" s="390"/>
      <c r="I32" s="388"/>
      <c r="J32" s="388"/>
      <c r="K32" s="389"/>
      <c r="M32" s="61"/>
      <c r="N32" s="61"/>
      <c r="O32" s="61"/>
      <c r="P32" s="61"/>
      <c r="Q32" s="61"/>
      <c r="R32" s="62"/>
      <c r="S32" s="62"/>
      <c r="V32" s="61"/>
      <c r="W32" s="61"/>
      <c r="X32" s="61"/>
      <c r="Y32" s="61"/>
      <c r="Z32" s="61"/>
      <c r="AA32" s="62"/>
      <c r="AB32" s="62"/>
      <c r="AE32" s="61"/>
      <c r="AF32" s="61"/>
      <c r="AG32" s="61"/>
      <c r="AH32" s="61"/>
      <c r="AI32" s="61"/>
      <c r="AJ32" s="62"/>
      <c r="AK32" s="62"/>
      <c r="AL32" s="61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</row>
    <row r="33" spans="1:76" s="105" customFormat="1" ht="27.75" customHeight="1" thickBot="1">
      <c r="A33" s="383"/>
      <c r="B33" s="384"/>
      <c r="C33" s="385"/>
      <c r="D33" s="390"/>
      <c r="E33" s="390"/>
      <c r="F33" s="390"/>
      <c r="G33" s="390"/>
      <c r="H33" s="390"/>
      <c r="I33" s="388"/>
      <c r="J33" s="388"/>
      <c r="K33" s="389"/>
      <c r="M33" s="61"/>
      <c r="N33" s="61"/>
      <c r="O33" s="61"/>
      <c r="P33" s="61"/>
      <c r="Q33" s="61"/>
      <c r="R33" s="62"/>
      <c r="S33" s="62"/>
      <c r="V33" s="61"/>
      <c r="W33" s="61"/>
      <c r="X33" s="61"/>
      <c r="Y33" s="61"/>
      <c r="Z33" s="61"/>
      <c r="AA33" s="62"/>
      <c r="AB33" s="62"/>
      <c r="AE33" s="61"/>
      <c r="AF33" s="61"/>
      <c r="AG33" s="61"/>
      <c r="AH33" s="61"/>
      <c r="AI33" s="61"/>
      <c r="AJ33" s="62"/>
      <c r="AK33" s="62"/>
      <c r="AL33" s="61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</row>
    <row r="34" spans="1:76" s="59" customFormat="1" ht="27.75" customHeight="1" thickBot="1">
      <c r="A34" s="84"/>
      <c r="B34" s="85"/>
      <c r="C34" s="86"/>
      <c r="D34" s="118"/>
      <c r="E34" s="118"/>
      <c r="F34" s="118"/>
      <c r="G34" s="118"/>
      <c r="H34" s="118"/>
      <c r="I34" s="119"/>
      <c r="J34" s="119"/>
      <c r="K34" s="120"/>
      <c r="M34" s="87"/>
      <c r="N34" s="87"/>
      <c r="O34" s="87"/>
      <c r="P34" s="87"/>
      <c r="Q34" s="87"/>
      <c r="R34" s="58"/>
      <c r="S34" s="58"/>
      <c r="V34" s="87"/>
      <c r="W34" s="87"/>
      <c r="X34" s="87"/>
      <c r="Y34" s="87"/>
      <c r="Z34" s="87"/>
      <c r="AA34" s="58"/>
      <c r="AB34" s="58"/>
      <c r="AE34" s="87"/>
      <c r="AF34" s="87"/>
      <c r="AG34" s="87"/>
      <c r="AH34" s="87"/>
      <c r="AI34" s="87"/>
      <c r="AJ34" s="58"/>
      <c r="AK34" s="58"/>
      <c r="AL34" s="87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</row>
    <row r="35" spans="1:76" s="59" customFormat="1" ht="27.75" customHeight="1" thickBot="1">
      <c r="A35" s="84"/>
      <c r="B35" s="85"/>
      <c r="C35" s="86"/>
      <c r="D35" s="118"/>
      <c r="E35" s="118"/>
      <c r="F35" s="118"/>
      <c r="G35" s="118"/>
      <c r="H35" s="118"/>
      <c r="I35" s="119"/>
      <c r="J35" s="119"/>
      <c r="K35" s="120"/>
      <c r="M35" s="87"/>
      <c r="N35" s="87"/>
      <c r="O35" s="87"/>
      <c r="P35" s="87"/>
      <c r="Q35" s="87"/>
      <c r="R35" s="58"/>
      <c r="S35" s="58"/>
      <c r="V35" s="87"/>
      <c r="W35" s="87"/>
      <c r="X35" s="87"/>
      <c r="Y35" s="87"/>
      <c r="Z35" s="87"/>
      <c r="AA35" s="58"/>
      <c r="AB35" s="58"/>
      <c r="AE35" s="87"/>
      <c r="AF35" s="87"/>
      <c r="AG35" s="87"/>
      <c r="AH35" s="87"/>
      <c r="AI35" s="87"/>
      <c r="AJ35" s="58"/>
      <c r="AK35" s="58"/>
      <c r="AL35" s="87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</row>
    <row r="36" spans="1:76" s="59" customFormat="1" ht="27.75" customHeight="1" thickBot="1">
      <c r="A36" s="84"/>
      <c r="B36" s="85"/>
      <c r="C36" s="86"/>
      <c r="D36" s="118"/>
      <c r="E36" s="118"/>
      <c r="F36" s="118"/>
      <c r="G36" s="118"/>
      <c r="H36" s="118"/>
      <c r="I36" s="119"/>
      <c r="J36" s="119"/>
      <c r="K36" s="120"/>
      <c r="M36" s="87"/>
      <c r="N36" s="87"/>
      <c r="O36" s="87"/>
      <c r="P36" s="87"/>
      <c r="Q36" s="87"/>
      <c r="R36" s="58"/>
      <c r="S36" s="58"/>
      <c r="V36" s="87"/>
      <c r="W36" s="87"/>
      <c r="X36" s="87"/>
      <c r="Y36" s="87"/>
      <c r="Z36" s="87"/>
      <c r="AA36" s="58"/>
      <c r="AB36" s="58"/>
      <c r="AE36" s="87"/>
      <c r="AF36" s="87"/>
      <c r="AG36" s="87"/>
      <c r="AH36" s="87"/>
      <c r="AI36" s="87"/>
      <c r="AJ36" s="58"/>
      <c r="AK36" s="58"/>
      <c r="AL36" s="87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</row>
    <row r="37" spans="1:76" s="59" customFormat="1" ht="27.75" customHeight="1" thickBot="1">
      <c r="A37" s="84"/>
      <c r="B37" s="85"/>
      <c r="C37" s="86"/>
      <c r="D37" s="118"/>
      <c r="E37" s="118"/>
      <c r="F37" s="118"/>
      <c r="G37" s="118"/>
      <c r="H37" s="118"/>
      <c r="I37" s="119"/>
      <c r="J37" s="119"/>
      <c r="K37" s="120"/>
      <c r="M37" s="87"/>
      <c r="N37" s="87"/>
      <c r="O37" s="87"/>
      <c r="P37" s="87"/>
      <c r="Q37" s="87"/>
      <c r="R37" s="58"/>
      <c r="S37" s="58"/>
      <c r="V37" s="87"/>
      <c r="W37" s="87"/>
      <c r="X37" s="87"/>
      <c r="Y37" s="87"/>
      <c r="Z37" s="87"/>
      <c r="AA37" s="58"/>
      <c r="AB37" s="58"/>
      <c r="AE37" s="87"/>
      <c r="AF37" s="87"/>
      <c r="AG37" s="87"/>
      <c r="AH37" s="87"/>
      <c r="AI37" s="87"/>
      <c r="AJ37" s="58"/>
      <c r="AK37" s="58"/>
      <c r="AL37" s="87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</row>
    <row r="38" spans="1:76" s="59" customFormat="1" ht="27.75" customHeight="1" thickBot="1">
      <c r="A38" s="84"/>
      <c r="B38" s="85"/>
      <c r="C38" s="86"/>
      <c r="D38" s="118"/>
      <c r="E38" s="118"/>
      <c r="F38" s="118"/>
      <c r="G38" s="118"/>
      <c r="H38" s="118"/>
      <c r="I38" s="119"/>
      <c r="J38" s="119"/>
      <c r="K38" s="120"/>
      <c r="M38" s="87"/>
      <c r="N38" s="87"/>
      <c r="O38" s="87"/>
      <c r="P38" s="87"/>
      <c r="Q38" s="87"/>
      <c r="R38" s="58"/>
      <c r="S38" s="58"/>
      <c r="V38" s="87"/>
      <c r="W38" s="87"/>
      <c r="X38" s="87"/>
      <c r="Y38" s="87"/>
      <c r="Z38" s="87"/>
      <c r="AA38" s="58"/>
      <c r="AB38" s="58"/>
      <c r="AE38" s="87"/>
      <c r="AF38" s="87"/>
      <c r="AG38" s="87"/>
      <c r="AH38" s="87"/>
      <c r="AI38" s="87"/>
      <c r="AJ38" s="58"/>
      <c r="AK38" s="58"/>
      <c r="AL38" s="87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</row>
    <row r="39" spans="1:76" s="125" customFormat="1" ht="27.75" customHeight="1">
      <c r="A39" s="121"/>
      <c r="B39" s="122"/>
      <c r="C39" s="123"/>
      <c r="D39" s="124"/>
      <c r="E39" s="124"/>
      <c r="F39" s="124"/>
      <c r="G39" s="124"/>
      <c r="H39" s="124"/>
      <c r="I39" s="6"/>
      <c r="J39" s="6"/>
      <c r="K39" s="7"/>
      <c r="M39" s="126"/>
      <c r="N39" s="126"/>
      <c r="O39" s="126"/>
      <c r="P39" s="126"/>
      <c r="Q39" s="126"/>
      <c r="R39" s="11"/>
      <c r="S39" s="11"/>
      <c r="T39" s="12"/>
      <c r="V39" s="126"/>
      <c r="W39" s="126"/>
      <c r="X39" s="126"/>
      <c r="Y39" s="126"/>
      <c r="Z39" s="126"/>
      <c r="AA39" s="11"/>
      <c r="AB39" s="11"/>
      <c r="AC39" s="12"/>
      <c r="AE39" s="126"/>
      <c r="AF39" s="126"/>
      <c r="AG39" s="126"/>
      <c r="AH39" s="126"/>
      <c r="AI39" s="126"/>
      <c r="AJ39" s="11"/>
      <c r="AK39" s="11"/>
      <c r="AL39" s="126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</row>
    <row r="40" spans="1:76" s="125" customFormat="1" ht="27.75" customHeight="1">
      <c r="A40" s="121"/>
      <c r="B40" s="122"/>
      <c r="C40" s="123"/>
      <c r="D40" s="124"/>
      <c r="E40" s="124"/>
      <c r="F40" s="124"/>
      <c r="G40" s="124"/>
      <c r="H40" s="124"/>
      <c r="I40" s="6"/>
      <c r="J40" s="6"/>
      <c r="K40" s="7"/>
      <c r="M40" s="126"/>
      <c r="N40" s="126"/>
      <c r="O40" s="126"/>
      <c r="P40" s="126"/>
      <c r="Q40" s="126"/>
      <c r="R40" s="11"/>
      <c r="S40" s="11"/>
      <c r="T40" s="12"/>
      <c r="V40" s="126"/>
      <c r="W40" s="126"/>
      <c r="X40" s="126"/>
      <c r="Y40" s="126"/>
      <c r="Z40" s="126"/>
      <c r="AA40" s="11"/>
      <c r="AB40" s="11"/>
      <c r="AC40" s="12"/>
      <c r="AE40" s="126"/>
      <c r="AF40" s="126"/>
      <c r="AG40" s="126"/>
      <c r="AH40" s="126"/>
      <c r="AI40" s="126"/>
      <c r="AJ40" s="11"/>
      <c r="AK40" s="11"/>
      <c r="AL40" s="126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</row>
    <row r="41" spans="1:76" s="125" customFormat="1" ht="27.75" customHeight="1">
      <c r="A41" s="121"/>
      <c r="B41" s="122"/>
      <c r="C41" s="123"/>
      <c r="D41" s="124"/>
      <c r="E41" s="124"/>
      <c r="F41" s="124"/>
      <c r="G41" s="124"/>
      <c r="H41" s="124"/>
      <c r="I41" s="6"/>
      <c r="J41" s="6"/>
      <c r="K41" s="7"/>
      <c r="M41" s="126"/>
      <c r="N41" s="126"/>
      <c r="O41" s="126"/>
      <c r="P41" s="126"/>
      <c r="Q41" s="126"/>
      <c r="R41" s="11"/>
      <c r="S41" s="11"/>
      <c r="T41" s="12"/>
      <c r="V41" s="126"/>
      <c r="W41" s="126"/>
      <c r="X41" s="126"/>
      <c r="Y41" s="126"/>
      <c r="Z41" s="126"/>
      <c r="AA41" s="11"/>
      <c r="AB41" s="11"/>
      <c r="AC41" s="12"/>
      <c r="AE41" s="126"/>
      <c r="AF41" s="126"/>
      <c r="AG41" s="126"/>
      <c r="AH41" s="126"/>
      <c r="AI41" s="126"/>
      <c r="AJ41" s="11"/>
      <c r="AK41" s="11"/>
      <c r="AL41" s="126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</row>
    <row r="42" spans="1:76" s="125" customFormat="1" ht="27.75" customHeight="1">
      <c r="A42" s="121"/>
      <c r="B42" s="122"/>
      <c r="C42" s="123"/>
      <c r="D42" s="124"/>
      <c r="E42" s="124"/>
      <c r="F42" s="124"/>
      <c r="G42" s="124"/>
      <c r="H42" s="124"/>
      <c r="I42" s="6"/>
      <c r="J42" s="6"/>
      <c r="K42" s="7"/>
      <c r="M42" s="126"/>
      <c r="N42" s="126"/>
      <c r="O42" s="126"/>
      <c r="P42" s="126"/>
      <c r="Q42" s="126"/>
      <c r="R42" s="11"/>
      <c r="S42" s="11"/>
      <c r="T42" s="12"/>
      <c r="V42" s="126"/>
      <c r="W42" s="126"/>
      <c r="X42" s="126"/>
      <c r="Y42" s="126"/>
      <c r="Z42" s="126"/>
      <c r="AA42" s="11"/>
      <c r="AB42" s="11"/>
      <c r="AC42" s="12"/>
      <c r="AE42" s="126"/>
      <c r="AF42" s="126"/>
      <c r="AG42" s="126"/>
      <c r="AH42" s="126"/>
      <c r="AI42" s="126"/>
      <c r="AJ42" s="11"/>
      <c r="AK42" s="11"/>
      <c r="AL42" s="126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</row>
    <row r="43" spans="1:76" s="125" customFormat="1" ht="27.75" customHeight="1">
      <c r="A43" s="121"/>
      <c r="B43" s="122"/>
      <c r="C43" s="123"/>
      <c r="D43" s="124"/>
      <c r="E43" s="124"/>
      <c r="F43" s="124"/>
      <c r="G43" s="124"/>
      <c r="H43" s="124"/>
      <c r="I43" s="6"/>
      <c r="J43" s="6"/>
      <c r="K43" s="7"/>
      <c r="M43" s="126"/>
      <c r="N43" s="126"/>
      <c r="O43" s="126"/>
      <c r="P43" s="126"/>
      <c r="Q43" s="126"/>
      <c r="R43" s="11"/>
      <c r="S43" s="11"/>
      <c r="T43" s="12"/>
      <c r="V43" s="126"/>
      <c r="W43" s="126"/>
      <c r="X43" s="126"/>
      <c r="Y43" s="126"/>
      <c r="Z43" s="126"/>
      <c r="AA43" s="11"/>
      <c r="AB43" s="11"/>
      <c r="AC43" s="12"/>
      <c r="AE43" s="126"/>
      <c r="AF43" s="126"/>
      <c r="AG43" s="126"/>
      <c r="AH43" s="126"/>
      <c r="AI43" s="126"/>
      <c r="AJ43" s="11"/>
      <c r="AK43" s="11"/>
      <c r="AL43" s="126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</row>
    <row r="44" spans="1:76" s="125" customFormat="1" ht="27.75" customHeight="1">
      <c r="A44" s="409"/>
      <c r="B44" s="410"/>
      <c r="C44" s="411"/>
      <c r="D44" s="412"/>
      <c r="E44" s="412"/>
      <c r="F44" s="412"/>
      <c r="G44" s="412"/>
      <c r="H44" s="412"/>
      <c r="I44" s="413"/>
      <c r="J44" s="413"/>
      <c r="K44" s="414"/>
      <c r="L44" s="415"/>
      <c r="M44" s="71"/>
      <c r="N44" s="71"/>
      <c r="O44" s="71"/>
      <c r="P44" s="71"/>
      <c r="Q44" s="71"/>
      <c r="R44" s="72"/>
      <c r="S44" s="72"/>
      <c r="T44" s="94"/>
      <c r="U44" s="415"/>
      <c r="V44" s="71"/>
      <c r="W44" s="71"/>
      <c r="X44" s="71"/>
      <c r="Y44" s="71"/>
      <c r="Z44" s="71"/>
      <c r="AA44" s="72"/>
      <c r="AB44" s="72"/>
      <c r="AC44" s="94"/>
      <c r="AD44" s="415"/>
      <c r="AE44" s="71"/>
      <c r="AF44" s="71"/>
      <c r="AG44" s="71"/>
      <c r="AH44" s="71"/>
      <c r="AI44" s="71"/>
      <c r="AJ44" s="72"/>
      <c r="AK44" s="72"/>
      <c r="AL44" s="71"/>
      <c r="AM44" s="94"/>
      <c r="AN44" s="94"/>
      <c r="AO44" s="94"/>
      <c r="AP44" s="94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</row>
    <row r="45" spans="1:76" s="125" customFormat="1" ht="27.75" customHeight="1">
      <c r="A45" s="409"/>
      <c r="B45" s="410"/>
      <c r="C45" s="411"/>
      <c r="D45" s="412"/>
      <c r="E45" s="412"/>
      <c r="F45" s="412"/>
      <c r="G45" s="412"/>
      <c r="H45" s="412"/>
      <c r="I45" s="413"/>
      <c r="J45" s="413"/>
      <c r="K45" s="414"/>
      <c r="L45" s="415"/>
      <c r="M45" s="71"/>
      <c r="N45" s="71"/>
      <c r="O45" s="71"/>
      <c r="P45" s="71"/>
      <c r="Q45" s="71"/>
      <c r="R45" s="72"/>
      <c r="S45" s="72"/>
      <c r="T45" s="94"/>
      <c r="U45" s="415"/>
      <c r="V45" s="71"/>
      <c r="W45" s="71"/>
      <c r="X45" s="71"/>
      <c r="Y45" s="71"/>
      <c r="Z45" s="71"/>
      <c r="AA45" s="72"/>
      <c r="AB45" s="72"/>
      <c r="AC45" s="94"/>
      <c r="AD45" s="415"/>
      <c r="AE45" s="71"/>
      <c r="AF45" s="71"/>
      <c r="AG45" s="71"/>
      <c r="AH45" s="71"/>
      <c r="AI45" s="71"/>
      <c r="AJ45" s="72"/>
      <c r="AK45" s="72"/>
      <c r="AL45" s="71"/>
      <c r="AM45" s="94"/>
      <c r="AN45" s="94"/>
      <c r="AO45" s="94"/>
      <c r="AP45" s="94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</row>
    <row r="46" spans="1:76" s="125" customFormat="1" ht="27.75" customHeight="1">
      <c r="A46" s="409"/>
      <c r="B46" s="410"/>
      <c r="C46" s="411"/>
      <c r="D46" s="412"/>
      <c r="E46" s="412"/>
      <c r="F46" s="412"/>
      <c r="G46" s="412"/>
      <c r="H46" s="412"/>
      <c r="I46" s="413"/>
      <c r="J46" s="413"/>
      <c r="K46" s="414"/>
      <c r="L46" s="415"/>
      <c r="M46" s="71"/>
      <c r="N46" s="71"/>
      <c r="O46" s="71"/>
      <c r="P46" s="71"/>
      <c r="Q46" s="71"/>
      <c r="R46" s="72"/>
      <c r="S46" s="72"/>
      <c r="T46" s="94"/>
      <c r="U46" s="415"/>
      <c r="V46" s="71"/>
      <c r="W46" s="71"/>
      <c r="X46" s="71"/>
      <c r="Y46" s="71"/>
      <c r="Z46" s="71"/>
      <c r="AA46" s="72"/>
      <c r="AB46" s="72"/>
      <c r="AC46" s="94"/>
      <c r="AD46" s="415"/>
      <c r="AE46" s="71"/>
      <c r="AF46" s="71"/>
      <c r="AG46" s="71"/>
      <c r="AH46" s="71"/>
      <c r="AI46" s="71"/>
      <c r="AJ46" s="72"/>
      <c r="AK46" s="72"/>
      <c r="AL46" s="71"/>
      <c r="AM46" s="94"/>
      <c r="AN46" s="94"/>
      <c r="AO46" s="94"/>
      <c r="AP46" s="94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</row>
    <row r="47" spans="1:42" ht="27.75" customHeight="1">
      <c r="A47" s="409"/>
      <c r="B47" s="410"/>
      <c r="C47" s="411"/>
      <c r="D47" s="412"/>
      <c r="E47" s="412"/>
      <c r="F47" s="412"/>
      <c r="G47" s="412"/>
      <c r="H47" s="412"/>
      <c r="I47" s="413"/>
      <c r="J47" s="413"/>
      <c r="K47" s="414"/>
      <c r="L47" s="415"/>
      <c r="M47" s="71"/>
      <c r="N47" s="71"/>
      <c r="O47" s="71"/>
      <c r="P47" s="71"/>
      <c r="Q47" s="71"/>
      <c r="R47" s="72"/>
      <c r="S47" s="72"/>
      <c r="T47" s="94"/>
      <c r="U47" s="415"/>
      <c r="V47" s="71"/>
      <c r="W47" s="71"/>
      <c r="X47" s="71"/>
      <c r="Y47" s="71"/>
      <c r="Z47" s="71"/>
      <c r="AA47" s="72"/>
      <c r="AB47" s="72"/>
      <c r="AC47" s="94"/>
      <c r="AD47" s="415"/>
      <c r="AE47" s="71"/>
      <c r="AF47" s="71"/>
      <c r="AG47" s="71"/>
      <c r="AH47" s="71"/>
      <c r="AI47" s="71"/>
      <c r="AJ47" s="72"/>
      <c r="AK47" s="72"/>
      <c r="AL47" s="71"/>
      <c r="AM47" s="94"/>
      <c r="AN47" s="94"/>
      <c r="AO47" s="94"/>
      <c r="AP47" s="94"/>
    </row>
    <row r="48" spans="1:42" ht="27.75" customHeight="1">
      <c r="A48" s="409"/>
      <c r="B48" s="410"/>
      <c r="C48" s="411"/>
      <c r="D48" s="412"/>
      <c r="E48" s="412"/>
      <c r="F48" s="412"/>
      <c r="G48" s="412"/>
      <c r="H48" s="412"/>
      <c r="I48" s="413"/>
      <c r="J48" s="413"/>
      <c r="K48" s="414"/>
      <c r="L48" s="415"/>
      <c r="M48" s="71"/>
      <c r="N48" s="71"/>
      <c r="O48" s="71"/>
      <c r="P48" s="71"/>
      <c r="Q48" s="71"/>
      <c r="R48" s="72"/>
      <c r="S48" s="72"/>
      <c r="T48" s="94"/>
      <c r="U48" s="415"/>
      <c r="V48" s="71"/>
      <c r="W48" s="71"/>
      <c r="X48" s="71"/>
      <c r="Y48" s="71"/>
      <c r="Z48" s="71"/>
      <c r="AA48" s="72"/>
      <c r="AB48" s="72"/>
      <c r="AC48" s="94"/>
      <c r="AD48" s="415"/>
      <c r="AE48" s="71"/>
      <c r="AF48" s="71"/>
      <c r="AG48" s="71"/>
      <c r="AH48" s="71"/>
      <c r="AI48" s="71"/>
      <c r="AJ48" s="72"/>
      <c r="AK48" s="72"/>
      <c r="AL48" s="71"/>
      <c r="AM48" s="94"/>
      <c r="AN48" s="94"/>
      <c r="AO48" s="94"/>
      <c r="AP48" s="94"/>
    </row>
    <row r="49" spans="1:42" ht="27.75" customHeight="1">
      <c r="A49" s="409"/>
      <c r="B49" s="410"/>
      <c r="C49" s="411"/>
      <c r="D49" s="412"/>
      <c r="E49" s="412"/>
      <c r="F49" s="412"/>
      <c r="G49" s="412"/>
      <c r="H49" s="412"/>
      <c r="I49" s="413"/>
      <c r="J49" s="413"/>
      <c r="K49" s="414"/>
      <c r="L49" s="415"/>
      <c r="M49" s="71"/>
      <c r="N49" s="71"/>
      <c r="O49" s="71"/>
      <c r="P49" s="71"/>
      <c r="Q49" s="71"/>
      <c r="R49" s="72"/>
      <c r="S49" s="72"/>
      <c r="T49" s="94"/>
      <c r="U49" s="415"/>
      <c r="V49" s="71"/>
      <c r="W49" s="71"/>
      <c r="X49" s="71"/>
      <c r="Y49" s="71"/>
      <c r="Z49" s="71"/>
      <c r="AA49" s="72"/>
      <c r="AB49" s="72"/>
      <c r="AC49" s="94"/>
      <c r="AD49" s="415"/>
      <c r="AE49" s="71"/>
      <c r="AF49" s="71"/>
      <c r="AG49" s="71"/>
      <c r="AH49" s="71"/>
      <c r="AI49" s="71"/>
      <c r="AJ49" s="72"/>
      <c r="AK49" s="72"/>
      <c r="AL49" s="71"/>
      <c r="AM49" s="94"/>
      <c r="AN49" s="94"/>
      <c r="AO49" s="94"/>
      <c r="AP49" s="94"/>
    </row>
    <row r="50" spans="1:42" ht="27.75" customHeight="1">
      <c r="A50" s="409"/>
      <c r="B50" s="410"/>
      <c r="C50" s="411"/>
      <c r="D50" s="412"/>
      <c r="E50" s="412"/>
      <c r="F50" s="412"/>
      <c r="G50" s="412"/>
      <c r="H50" s="412"/>
      <c r="I50" s="413"/>
      <c r="J50" s="413"/>
      <c r="K50" s="414"/>
      <c r="L50" s="415"/>
      <c r="M50" s="71"/>
      <c r="N50" s="71"/>
      <c r="O50" s="71"/>
      <c r="P50" s="71"/>
      <c r="Q50" s="71"/>
      <c r="R50" s="72"/>
      <c r="S50" s="72"/>
      <c r="T50" s="94"/>
      <c r="U50" s="415"/>
      <c r="V50" s="71"/>
      <c r="W50" s="71"/>
      <c r="X50" s="71"/>
      <c r="Y50" s="71"/>
      <c r="Z50" s="71"/>
      <c r="AA50" s="72"/>
      <c r="AB50" s="72"/>
      <c r="AC50" s="94"/>
      <c r="AD50" s="415"/>
      <c r="AE50" s="71"/>
      <c r="AF50" s="71"/>
      <c r="AG50" s="71"/>
      <c r="AH50" s="71"/>
      <c r="AI50" s="71"/>
      <c r="AJ50" s="72"/>
      <c r="AK50" s="72"/>
      <c r="AL50" s="71"/>
      <c r="AM50" s="94"/>
      <c r="AN50" s="94"/>
      <c r="AO50" s="94"/>
      <c r="AP50" s="94"/>
    </row>
    <row r="51" spans="1:42" ht="27.75" customHeight="1">
      <c r="A51" s="409"/>
      <c r="B51" s="410"/>
      <c r="C51" s="411"/>
      <c r="D51" s="412"/>
      <c r="E51" s="412"/>
      <c r="F51" s="412"/>
      <c r="G51" s="412"/>
      <c r="H51" s="412"/>
      <c r="I51" s="413"/>
      <c r="J51" s="413"/>
      <c r="K51" s="414"/>
      <c r="L51" s="415"/>
      <c r="M51" s="71"/>
      <c r="N51" s="71"/>
      <c r="O51" s="71"/>
      <c r="P51" s="71"/>
      <c r="Q51" s="71"/>
      <c r="R51" s="72"/>
      <c r="S51" s="72"/>
      <c r="T51" s="94"/>
      <c r="U51" s="415"/>
      <c r="V51" s="71"/>
      <c r="W51" s="71"/>
      <c r="X51" s="71"/>
      <c r="Y51" s="71"/>
      <c r="Z51" s="71"/>
      <c r="AA51" s="72"/>
      <c r="AB51" s="72"/>
      <c r="AC51" s="94"/>
      <c r="AD51" s="415"/>
      <c r="AE51" s="71"/>
      <c r="AF51" s="71"/>
      <c r="AG51" s="71"/>
      <c r="AH51" s="71"/>
      <c r="AI51" s="71"/>
      <c r="AJ51" s="72"/>
      <c r="AK51" s="72"/>
      <c r="AL51" s="71"/>
      <c r="AM51" s="94"/>
      <c r="AN51" s="94"/>
      <c r="AO51" s="94"/>
      <c r="AP51" s="94"/>
    </row>
    <row r="52" spans="1:42" ht="27.75" customHeight="1">
      <c r="A52" s="409"/>
      <c r="B52" s="410"/>
      <c r="C52" s="411"/>
      <c r="D52" s="412"/>
      <c r="E52" s="412"/>
      <c r="F52" s="412"/>
      <c r="G52" s="412"/>
      <c r="H52" s="412"/>
      <c r="I52" s="413"/>
      <c r="J52" s="413"/>
      <c r="K52" s="414"/>
      <c r="L52" s="415"/>
      <c r="M52" s="71"/>
      <c r="N52" s="71"/>
      <c r="O52" s="71"/>
      <c r="P52" s="71"/>
      <c r="Q52" s="71"/>
      <c r="R52" s="72"/>
      <c r="S52" s="72"/>
      <c r="T52" s="94"/>
      <c r="U52" s="415"/>
      <c r="V52" s="71"/>
      <c r="W52" s="71"/>
      <c r="X52" s="71"/>
      <c r="Y52" s="71"/>
      <c r="Z52" s="71"/>
      <c r="AA52" s="72"/>
      <c r="AB52" s="72"/>
      <c r="AC52" s="94"/>
      <c r="AD52" s="415"/>
      <c r="AE52" s="71"/>
      <c r="AF52" s="71"/>
      <c r="AG52" s="71"/>
      <c r="AH52" s="71"/>
      <c r="AI52" s="71"/>
      <c r="AJ52" s="72"/>
      <c r="AK52" s="72"/>
      <c r="AL52" s="71"/>
      <c r="AM52" s="94"/>
      <c r="AN52" s="94"/>
      <c r="AO52" s="94"/>
      <c r="AP52" s="94"/>
    </row>
    <row r="53" spans="1:42" ht="27.75" customHeight="1">
      <c r="A53" s="409"/>
      <c r="B53" s="410"/>
      <c r="C53" s="411"/>
      <c r="D53" s="412"/>
      <c r="E53" s="412"/>
      <c r="F53" s="412"/>
      <c r="G53" s="412"/>
      <c r="H53" s="412"/>
      <c r="I53" s="413"/>
      <c r="J53" s="413"/>
      <c r="K53" s="414"/>
      <c r="L53" s="415"/>
      <c r="M53" s="71"/>
      <c r="N53" s="71"/>
      <c r="O53" s="71"/>
      <c r="P53" s="71"/>
      <c r="Q53" s="71"/>
      <c r="R53" s="72"/>
      <c r="S53" s="72"/>
      <c r="T53" s="94"/>
      <c r="U53" s="415"/>
      <c r="V53" s="71"/>
      <c r="W53" s="71"/>
      <c r="X53" s="71"/>
      <c r="Y53" s="71"/>
      <c r="Z53" s="71"/>
      <c r="AA53" s="72"/>
      <c r="AB53" s="72"/>
      <c r="AC53" s="94"/>
      <c r="AD53" s="415"/>
      <c r="AE53" s="71"/>
      <c r="AF53" s="71"/>
      <c r="AG53" s="71"/>
      <c r="AH53" s="71"/>
      <c r="AI53" s="71"/>
      <c r="AJ53" s="72"/>
      <c r="AK53" s="72"/>
      <c r="AL53" s="71"/>
      <c r="AM53" s="94"/>
      <c r="AN53" s="94"/>
      <c r="AO53" s="94"/>
      <c r="AP53" s="94"/>
    </row>
    <row r="54" spans="1:42" ht="27.75" customHeight="1">
      <c r="A54" s="409"/>
      <c r="B54" s="410"/>
      <c r="C54" s="411"/>
      <c r="D54" s="412"/>
      <c r="E54" s="412"/>
      <c r="F54" s="412"/>
      <c r="G54" s="412"/>
      <c r="H54" s="412"/>
      <c r="I54" s="413"/>
      <c r="J54" s="413"/>
      <c r="K54" s="414"/>
      <c r="L54" s="415"/>
      <c r="M54" s="71"/>
      <c r="N54" s="71"/>
      <c r="O54" s="71"/>
      <c r="P54" s="71"/>
      <c r="Q54" s="71"/>
      <c r="R54" s="72"/>
      <c r="S54" s="72"/>
      <c r="T54" s="94"/>
      <c r="U54" s="415"/>
      <c r="V54" s="71"/>
      <c r="W54" s="71"/>
      <c r="X54" s="71"/>
      <c r="Y54" s="71"/>
      <c r="Z54" s="71"/>
      <c r="AA54" s="72"/>
      <c r="AB54" s="72"/>
      <c r="AC54" s="94"/>
      <c r="AD54" s="415"/>
      <c r="AE54" s="71"/>
      <c r="AF54" s="71"/>
      <c r="AG54" s="71"/>
      <c r="AH54" s="71"/>
      <c r="AI54" s="71"/>
      <c r="AJ54" s="72"/>
      <c r="AK54" s="72"/>
      <c r="AL54" s="71"/>
      <c r="AM54" s="94"/>
      <c r="AN54" s="94"/>
      <c r="AO54" s="94"/>
      <c r="AP54" s="94"/>
    </row>
    <row r="55" spans="1:42" ht="27.75" customHeight="1">
      <c r="A55" s="409"/>
      <c r="B55" s="410"/>
      <c r="C55" s="411"/>
      <c r="D55" s="412"/>
      <c r="E55" s="412"/>
      <c r="F55" s="412"/>
      <c r="G55" s="412"/>
      <c r="H55" s="412"/>
      <c r="I55" s="413"/>
      <c r="J55" s="413"/>
      <c r="K55" s="414"/>
      <c r="L55" s="415"/>
      <c r="M55" s="71"/>
      <c r="N55" s="71"/>
      <c r="O55" s="71"/>
      <c r="P55" s="71"/>
      <c r="Q55" s="71"/>
      <c r="R55" s="72"/>
      <c r="S55" s="72"/>
      <c r="T55" s="94"/>
      <c r="U55" s="415"/>
      <c r="V55" s="71"/>
      <c r="W55" s="71"/>
      <c r="X55" s="71"/>
      <c r="Y55" s="71"/>
      <c r="Z55" s="71"/>
      <c r="AA55" s="72"/>
      <c r="AB55" s="72"/>
      <c r="AC55" s="94"/>
      <c r="AD55" s="415"/>
      <c r="AE55" s="71"/>
      <c r="AF55" s="71"/>
      <c r="AG55" s="71"/>
      <c r="AH55" s="71"/>
      <c r="AI55" s="71"/>
      <c r="AJ55" s="72"/>
      <c r="AK55" s="72"/>
      <c r="AL55" s="71"/>
      <c r="AM55" s="94"/>
      <c r="AN55" s="94"/>
      <c r="AO55" s="94"/>
      <c r="AP55" s="94"/>
    </row>
    <row r="56" spans="1:42" ht="27.75" customHeight="1">
      <c r="A56" s="409"/>
      <c r="B56" s="410"/>
      <c r="C56" s="411"/>
      <c r="D56" s="412"/>
      <c r="E56" s="412"/>
      <c r="F56" s="412"/>
      <c r="G56" s="412"/>
      <c r="H56" s="412"/>
      <c r="I56" s="413"/>
      <c r="J56" s="413"/>
      <c r="K56" s="414"/>
      <c r="L56" s="415"/>
      <c r="M56" s="71"/>
      <c r="N56" s="71"/>
      <c r="O56" s="71"/>
      <c r="P56" s="71"/>
      <c r="Q56" s="71"/>
      <c r="R56" s="72"/>
      <c r="S56" s="72"/>
      <c r="T56" s="94"/>
      <c r="U56" s="415"/>
      <c r="V56" s="71"/>
      <c r="W56" s="71"/>
      <c r="X56" s="71"/>
      <c r="Y56" s="71"/>
      <c r="Z56" s="71"/>
      <c r="AA56" s="72"/>
      <c r="AB56" s="72"/>
      <c r="AC56" s="94"/>
      <c r="AD56" s="415"/>
      <c r="AE56" s="71"/>
      <c r="AF56" s="71"/>
      <c r="AG56" s="71"/>
      <c r="AH56" s="71"/>
      <c r="AI56" s="71"/>
      <c r="AJ56" s="72"/>
      <c r="AK56" s="72"/>
      <c r="AL56" s="71"/>
      <c r="AM56" s="94"/>
      <c r="AN56" s="94"/>
      <c r="AO56" s="94"/>
      <c r="AP56" s="94"/>
    </row>
    <row r="57" spans="1:42" ht="27.75" customHeight="1">
      <c r="A57" s="409"/>
      <c r="B57" s="410"/>
      <c r="C57" s="411"/>
      <c r="D57" s="412"/>
      <c r="E57" s="412"/>
      <c r="F57" s="412"/>
      <c r="G57" s="412"/>
      <c r="H57" s="412"/>
      <c r="I57" s="413"/>
      <c r="J57" s="413"/>
      <c r="K57" s="414"/>
      <c r="L57" s="415"/>
      <c r="M57" s="71"/>
      <c r="N57" s="71"/>
      <c r="O57" s="71"/>
      <c r="P57" s="71"/>
      <c r="Q57" s="71"/>
      <c r="R57" s="72"/>
      <c r="S57" s="72"/>
      <c r="T57" s="94"/>
      <c r="U57" s="415"/>
      <c r="V57" s="71"/>
      <c r="W57" s="71"/>
      <c r="X57" s="71"/>
      <c r="Y57" s="71"/>
      <c r="Z57" s="71"/>
      <c r="AA57" s="72"/>
      <c r="AB57" s="72"/>
      <c r="AC57" s="94"/>
      <c r="AD57" s="415"/>
      <c r="AE57" s="71"/>
      <c r="AF57" s="71"/>
      <c r="AG57" s="71"/>
      <c r="AH57" s="71"/>
      <c r="AI57" s="71"/>
      <c r="AJ57" s="72"/>
      <c r="AK57" s="72"/>
      <c r="AL57" s="71"/>
      <c r="AM57" s="94"/>
      <c r="AN57" s="94"/>
      <c r="AO57" s="94"/>
      <c r="AP57" s="94"/>
    </row>
    <row r="58" spans="1:42" ht="27.75" customHeight="1">
      <c r="A58" s="409"/>
      <c r="B58" s="410"/>
      <c r="C58" s="411"/>
      <c r="D58" s="412"/>
      <c r="E58" s="412"/>
      <c r="F58" s="412"/>
      <c r="G58" s="412"/>
      <c r="H58" s="412"/>
      <c r="I58" s="413"/>
      <c r="J58" s="413"/>
      <c r="K58" s="414"/>
      <c r="L58" s="415"/>
      <c r="M58" s="71"/>
      <c r="N58" s="71"/>
      <c r="O58" s="71"/>
      <c r="P58" s="71"/>
      <c r="Q58" s="71"/>
      <c r="R58" s="72"/>
      <c r="S58" s="72"/>
      <c r="T58" s="94"/>
      <c r="U58" s="415"/>
      <c r="V58" s="71"/>
      <c r="W58" s="71"/>
      <c r="X58" s="71"/>
      <c r="Y58" s="71"/>
      <c r="Z58" s="71"/>
      <c r="AA58" s="72"/>
      <c r="AB58" s="72"/>
      <c r="AC58" s="94"/>
      <c r="AD58" s="415"/>
      <c r="AE58" s="71"/>
      <c r="AF58" s="71"/>
      <c r="AG58" s="71"/>
      <c r="AH58" s="71"/>
      <c r="AI58" s="71"/>
      <c r="AJ58" s="72"/>
      <c r="AK58" s="72"/>
      <c r="AL58" s="71"/>
      <c r="AM58" s="94"/>
      <c r="AN58" s="94"/>
      <c r="AO58" s="94"/>
      <c r="AP58" s="94"/>
    </row>
    <row r="59" spans="1:42" ht="27.75" customHeight="1">
      <c r="A59" s="409"/>
      <c r="B59" s="410"/>
      <c r="C59" s="411"/>
      <c r="D59" s="412"/>
      <c r="E59" s="412"/>
      <c r="F59" s="412"/>
      <c r="G59" s="412"/>
      <c r="H59" s="412"/>
      <c r="I59" s="413"/>
      <c r="J59" s="413"/>
      <c r="K59" s="414"/>
      <c r="L59" s="415"/>
      <c r="M59" s="71"/>
      <c r="N59" s="71"/>
      <c r="O59" s="71"/>
      <c r="P59" s="71"/>
      <c r="Q59" s="71"/>
      <c r="R59" s="72"/>
      <c r="S59" s="72"/>
      <c r="T59" s="94"/>
      <c r="U59" s="415"/>
      <c r="V59" s="71"/>
      <c r="W59" s="71"/>
      <c r="X59" s="71"/>
      <c r="Y59" s="71"/>
      <c r="Z59" s="71"/>
      <c r="AA59" s="72"/>
      <c r="AB59" s="72"/>
      <c r="AC59" s="94"/>
      <c r="AD59" s="415"/>
      <c r="AE59" s="71"/>
      <c r="AF59" s="71"/>
      <c r="AG59" s="71"/>
      <c r="AH59" s="71"/>
      <c r="AI59" s="71"/>
      <c r="AJ59" s="72"/>
      <c r="AK59" s="72"/>
      <c r="AL59" s="71"/>
      <c r="AM59" s="94"/>
      <c r="AN59" s="94"/>
      <c r="AO59" s="94"/>
      <c r="AP59" s="94"/>
    </row>
    <row r="60" spans="1:42" ht="27.75" customHeight="1">
      <c r="A60" s="409"/>
      <c r="B60" s="410"/>
      <c r="C60" s="411"/>
      <c r="D60" s="412"/>
      <c r="E60" s="412"/>
      <c r="F60" s="412"/>
      <c r="G60" s="412"/>
      <c r="H60" s="412"/>
      <c r="I60" s="413"/>
      <c r="J60" s="413"/>
      <c r="K60" s="414"/>
      <c r="L60" s="415"/>
      <c r="M60" s="71"/>
      <c r="N60" s="71"/>
      <c r="O60" s="71"/>
      <c r="P60" s="71"/>
      <c r="Q60" s="71"/>
      <c r="R60" s="72"/>
      <c r="S60" s="72"/>
      <c r="T60" s="94"/>
      <c r="U60" s="415"/>
      <c r="V60" s="71"/>
      <c r="W60" s="71"/>
      <c r="X60" s="71"/>
      <c r="Y60" s="71"/>
      <c r="Z60" s="71"/>
      <c r="AA60" s="72"/>
      <c r="AB60" s="72"/>
      <c r="AC60" s="94"/>
      <c r="AD60" s="415"/>
      <c r="AE60" s="71"/>
      <c r="AF60" s="71"/>
      <c r="AG60" s="71"/>
      <c r="AH60" s="71"/>
      <c r="AI60" s="71"/>
      <c r="AJ60" s="72"/>
      <c r="AK60" s="72"/>
      <c r="AL60" s="71"/>
      <c r="AM60" s="94"/>
      <c r="AN60" s="94"/>
      <c r="AO60" s="94"/>
      <c r="AP60" s="94"/>
    </row>
    <row r="61" spans="1:42" ht="27.75" customHeight="1">
      <c r="A61" s="409"/>
      <c r="B61" s="410"/>
      <c r="C61" s="411"/>
      <c r="D61" s="412"/>
      <c r="E61" s="412"/>
      <c r="F61" s="412"/>
      <c r="G61" s="412"/>
      <c r="H61" s="412"/>
      <c r="I61" s="413"/>
      <c r="J61" s="413"/>
      <c r="K61" s="414"/>
      <c r="L61" s="415"/>
      <c r="M61" s="71"/>
      <c r="N61" s="71"/>
      <c r="O61" s="71"/>
      <c r="P61" s="71"/>
      <c r="Q61" s="71"/>
      <c r="R61" s="72"/>
      <c r="S61" s="72"/>
      <c r="T61" s="94"/>
      <c r="U61" s="415"/>
      <c r="V61" s="71"/>
      <c r="W61" s="71"/>
      <c r="X61" s="71"/>
      <c r="Y61" s="71"/>
      <c r="Z61" s="71"/>
      <c r="AA61" s="72"/>
      <c r="AB61" s="72"/>
      <c r="AC61" s="94"/>
      <c r="AD61" s="415"/>
      <c r="AE61" s="71"/>
      <c r="AF61" s="71"/>
      <c r="AG61" s="71"/>
      <c r="AH61" s="71"/>
      <c r="AI61" s="71"/>
      <c r="AJ61" s="72"/>
      <c r="AK61" s="72"/>
      <c r="AL61" s="71"/>
      <c r="AM61" s="94"/>
      <c r="AN61" s="94"/>
      <c r="AO61" s="94"/>
      <c r="AP61" s="94"/>
    </row>
    <row r="62" spans="1:42" ht="27.75" customHeight="1">
      <c r="A62" s="409"/>
      <c r="B62" s="410"/>
      <c r="C62" s="411"/>
      <c r="D62" s="412"/>
      <c r="E62" s="412"/>
      <c r="F62" s="412"/>
      <c r="G62" s="412"/>
      <c r="H62" s="412"/>
      <c r="I62" s="413"/>
      <c r="J62" s="413"/>
      <c r="K62" s="414"/>
      <c r="L62" s="415"/>
      <c r="M62" s="71"/>
      <c r="N62" s="71"/>
      <c r="O62" s="71"/>
      <c r="P62" s="71"/>
      <c r="Q62" s="71"/>
      <c r="R62" s="72"/>
      <c r="S62" s="72"/>
      <c r="T62" s="94"/>
      <c r="U62" s="415"/>
      <c r="V62" s="71"/>
      <c r="W62" s="71"/>
      <c r="X62" s="71"/>
      <c r="Y62" s="71"/>
      <c r="Z62" s="71"/>
      <c r="AA62" s="72"/>
      <c r="AB62" s="72"/>
      <c r="AC62" s="94"/>
      <c r="AD62" s="415"/>
      <c r="AE62" s="71"/>
      <c r="AF62" s="71"/>
      <c r="AG62" s="71"/>
      <c r="AH62" s="71"/>
      <c r="AI62" s="71"/>
      <c r="AJ62" s="72"/>
      <c r="AK62" s="72"/>
      <c r="AL62" s="71"/>
      <c r="AM62" s="94"/>
      <c r="AN62" s="94"/>
      <c r="AO62" s="94"/>
      <c r="AP62" s="94"/>
    </row>
    <row r="63" spans="1:42" ht="27.75" customHeight="1">
      <c r="A63" s="409"/>
      <c r="B63" s="410"/>
      <c r="C63" s="411"/>
      <c r="D63" s="412"/>
      <c r="E63" s="412"/>
      <c r="F63" s="412"/>
      <c r="G63" s="412"/>
      <c r="H63" s="412"/>
      <c r="I63" s="413"/>
      <c r="J63" s="413"/>
      <c r="K63" s="414"/>
      <c r="L63" s="415"/>
      <c r="M63" s="71"/>
      <c r="N63" s="71"/>
      <c r="O63" s="71"/>
      <c r="P63" s="71"/>
      <c r="Q63" s="71"/>
      <c r="R63" s="72"/>
      <c r="S63" s="72"/>
      <c r="T63" s="94"/>
      <c r="U63" s="415"/>
      <c r="V63" s="71"/>
      <c r="W63" s="71"/>
      <c r="X63" s="71"/>
      <c r="Y63" s="71"/>
      <c r="Z63" s="71"/>
      <c r="AA63" s="72"/>
      <c r="AB63" s="72"/>
      <c r="AC63" s="94"/>
      <c r="AD63" s="415"/>
      <c r="AE63" s="71"/>
      <c r="AF63" s="71"/>
      <c r="AG63" s="71"/>
      <c r="AH63" s="71"/>
      <c r="AI63" s="71"/>
      <c r="AJ63" s="72"/>
      <c r="AK63" s="72"/>
      <c r="AL63" s="71"/>
      <c r="AM63" s="94"/>
      <c r="AN63" s="94"/>
      <c r="AO63" s="94"/>
      <c r="AP63" s="94"/>
    </row>
    <row r="64" spans="1:42" ht="27.75" customHeight="1">
      <c r="A64" s="409"/>
      <c r="B64" s="410"/>
      <c r="C64" s="411"/>
      <c r="D64" s="412"/>
      <c r="E64" s="412"/>
      <c r="F64" s="412"/>
      <c r="G64" s="412"/>
      <c r="H64" s="412"/>
      <c r="I64" s="413"/>
      <c r="J64" s="413"/>
      <c r="K64" s="414"/>
      <c r="L64" s="415"/>
      <c r="M64" s="71"/>
      <c r="N64" s="71"/>
      <c r="O64" s="71"/>
      <c r="P64" s="71"/>
      <c r="Q64" s="71"/>
      <c r="R64" s="72"/>
      <c r="S64" s="72"/>
      <c r="T64" s="94"/>
      <c r="U64" s="415"/>
      <c r="V64" s="71"/>
      <c r="W64" s="71"/>
      <c r="X64" s="71"/>
      <c r="Y64" s="71"/>
      <c r="Z64" s="71"/>
      <c r="AA64" s="72"/>
      <c r="AB64" s="72"/>
      <c r="AC64" s="94"/>
      <c r="AD64" s="415"/>
      <c r="AE64" s="71"/>
      <c r="AF64" s="71"/>
      <c r="AG64" s="71"/>
      <c r="AH64" s="71"/>
      <c r="AI64" s="71"/>
      <c r="AJ64" s="72"/>
      <c r="AK64" s="72"/>
      <c r="AL64" s="71"/>
      <c r="AM64" s="94"/>
      <c r="AN64" s="94"/>
      <c r="AO64" s="94"/>
      <c r="AP64" s="94"/>
    </row>
    <row r="65" spans="1:42" ht="27.75" customHeight="1">
      <c r="A65" s="409"/>
      <c r="B65" s="410"/>
      <c r="C65" s="411"/>
      <c r="D65" s="412"/>
      <c r="E65" s="412"/>
      <c r="F65" s="412"/>
      <c r="G65" s="412"/>
      <c r="H65" s="412"/>
      <c r="I65" s="413"/>
      <c r="J65" s="413"/>
      <c r="K65" s="414"/>
      <c r="L65" s="415"/>
      <c r="M65" s="71"/>
      <c r="N65" s="71"/>
      <c r="O65" s="71"/>
      <c r="P65" s="71"/>
      <c r="Q65" s="71"/>
      <c r="R65" s="72"/>
      <c r="S65" s="72"/>
      <c r="T65" s="94"/>
      <c r="U65" s="415"/>
      <c r="V65" s="71"/>
      <c r="W65" s="71"/>
      <c r="X65" s="71"/>
      <c r="Y65" s="71"/>
      <c r="Z65" s="71"/>
      <c r="AA65" s="72"/>
      <c r="AB65" s="72"/>
      <c r="AC65" s="94"/>
      <c r="AD65" s="415"/>
      <c r="AE65" s="71"/>
      <c r="AF65" s="71"/>
      <c r="AG65" s="71"/>
      <c r="AH65" s="71"/>
      <c r="AI65" s="71"/>
      <c r="AJ65" s="72"/>
      <c r="AK65" s="72"/>
      <c r="AL65" s="71"/>
      <c r="AM65" s="94"/>
      <c r="AN65" s="94"/>
      <c r="AO65" s="94"/>
      <c r="AP65" s="94"/>
    </row>
    <row r="66" spans="1:42" ht="27.75" customHeight="1">
      <c r="A66" s="409"/>
      <c r="B66" s="410"/>
      <c r="C66" s="411"/>
      <c r="D66" s="412"/>
      <c r="E66" s="412"/>
      <c r="F66" s="412"/>
      <c r="G66" s="412"/>
      <c r="H66" s="412"/>
      <c r="I66" s="413"/>
      <c r="J66" s="413"/>
      <c r="K66" s="414"/>
      <c r="L66" s="415"/>
      <c r="M66" s="71"/>
      <c r="N66" s="71"/>
      <c r="O66" s="71"/>
      <c r="P66" s="71"/>
      <c r="Q66" s="71"/>
      <c r="R66" s="72"/>
      <c r="S66" s="72"/>
      <c r="T66" s="94"/>
      <c r="U66" s="415"/>
      <c r="V66" s="71"/>
      <c r="W66" s="71"/>
      <c r="X66" s="71"/>
      <c r="Y66" s="71"/>
      <c r="Z66" s="71"/>
      <c r="AA66" s="72"/>
      <c r="AB66" s="72"/>
      <c r="AC66" s="94"/>
      <c r="AD66" s="415"/>
      <c r="AE66" s="71"/>
      <c r="AF66" s="71"/>
      <c r="AG66" s="71"/>
      <c r="AH66" s="71"/>
      <c r="AI66" s="71"/>
      <c r="AJ66" s="72"/>
      <c r="AK66" s="72"/>
      <c r="AL66" s="71"/>
      <c r="AM66" s="94"/>
      <c r="AN66" s="94"/>
      <c r="AO66" s="94"/>
      <c r="AP66" s="94"/>
    </row>
    <row r="67" spans="1:42" ht="27.75" customHeight="1">
      <c r="A67" s="409"/>
      <c r="B67" s="410"/>
      <c r="C67" s="411"/>
      <c r="D67" s="412"/>
      <c r="E67" s="412"/>
      <c r="F67" s="412"/>
      <c r="G67" s="412"/>
      <c r="H67" s="412"/>
      <c r="I67" s="413"/>
      <c r="J67" s="413"/>
      <c r="K67" s="414"/>
      <c r="L67" s="415"/>
      <c r="M67" s="71"/>
      <c r="N67" s="71"/>
      <c r="O67" s="71"/>
      <c r="P67" s="71"/>
      <c r="Q67" s="71"/>
      <c r="R67" s="72"/>
      <c r="S67" s="72"/>
      <c r="T67" s="94"/>
      <c r="U67" s="415"/>
      <c r="V67" s="71"/>
      <c r="W67" s="71"/>
      <c r="X67" s="71"/>
      <c r="Y67" s="71"/>
      <c r="Z67" s="71"/>
      <c r="AA67" s="72"/>
      <c r="AB67" s="72"/>
      <c r="AC67" s="94"/>
      <c r="AD67" s="415"/>
      <c r="AE67" s="71"/>
      <c r="AF67" s="71"/>
      <c r="AG67" s="71"/>
      <c r="AH67" s="71"/>
      <c r="AI67" s="71"/>
      <c r="AJ67" s="72"/>
      <c r="AK67" s="72"/>
      <c r="AL67" s="71"/>
      <c r="AM67" s="94"/>
      <c r="AN67" s="94"/>
      <c r="AO67" s="94"/>
      <c r="AP67" s="94"/>
    </row>
    <row r="68" spans="1:42" ht="27.75" customHeight="1">
      <c r="A68" s="409"/>
      <c r="B68" s="410"/>
      <c r="C68" s="411"/>
      <c r="D68" s="412"/>
      <c r="E68" s="412"/>
      <c r="F68" s="412"/>
      <c r="G68" s="412"/>
      <c r="H68" s="412"/>
      <c r="I68" s="413"/>
      <c r="J68" s="413"/>
      <c r="K68" s="414"/>
      <c r="L68" s="415"/>
      <c r="M68" s="71"/>
      <c r="N68" s="71"/>
      <c r="O68" s="71"/>
      <c r="P68" s="71"/>
      <c r="Q68" s="71"/>
      <c r="R68" s="72"/>
      <c r="S68" s="72"/>
      <c r="T68" s="94"/>
      <c r="U68" s="415"/>
      <c r="V68" s="71"/>
      <c r="W68" s="71"/>
      <c r="X68" s="71"/>
      <c r="Y68" s="71"/>
      <c r="Z68" s="71"/>
      <c r="AA68" s="72"/>
      <c r="AB68" s="72"/>
      <c r="AC68" s="94"/>
      <c r="AD68" s="415"/>
      <c r="AE68" s="71"/>
      <c r="AF68" s="71"/>
      <c r="AG68" s="71"/>
      <c r="AH68" s="71"/>
      <c r="AI68" s="71"/>
      <c r="AJ68" s="72"/>
      <c r="AK68" s="72"/>
      <c r="AL68" s="71"/>
      <c r="AM68" s="94"/>
      <c r="AN68" s="94"/>
      <c r="AO68" s="94"/>
      <c r="AP68" s="94"/>
    </row>
    <row r="69" spans="1:42" ht="27.75" customHeight="1">
      <c r="A69" s="409"/>
      <c r="B69" s="410"/>
      <c r="C69" s="411"/>
      <c r="D69" s="412"/>
      <c r="E69" s="412"/>
      <c r="F69" s="412"/>
      <c r="G69" s="412"/>
      <c r="H69" s="412"/>
      <c r="I69" s="413"/>
      <c r="J69" s="413"/>
      <c r="K69" s="414"/>
      <c r="L69" s="415"/>
      <c r="M69" s="71"/>
      <c r="N69" s="71"/>
      <c r="O69" s="71"/>
      <c r="P69" s="71"/>
      <c r="Q69" s="71"/>
      <c r="R69" s="72"/>
      <c r="S69" s="72"/>
      <c r="T69" s="94"/>
      <c r="U69" s="415"/>
      <c r="V69" s="71"/>
      <c r="W69" s="71"/>
      <c r="X69" s="71"/>
      <c r="Y69" s="71"/>
      <c r="Z69" s="71"/>
      <c r="AA69" s="72"/>
      <c r="AB69" s="72"/>
      <c r="AC69" s="94"/>
      <c r="AD69" s="415"/>
      <c r="AE69" s="71"/>
      <c r="AF69" s="71"/>
      <c r="AG69" s="71"/>
      <c r="AH69" s="71"/>
      <c r="AI69" s="71"/>
      <c r="AJ69" s="72"/>
      <c r="AK69" s="72"/>
      <c r="AL69" s="71"/>
      <c r="AM69" s="94"/>
      <c r="AN69" s="94"/>
      <c r="AO69" s="94"/>
      <c r="AP69" s="94"/>
    </row>
    <row r="70" spans="1:42" ht="27.75" customHeight="1">
      <c r="A70" s="409"/>
      <c r="B70" s="410"/>
      <c r="C70" s="411"/>
      <c r="D70" s="412"/>
      <c r="E70" s="412"/>
      <c r="F70" s="412"/>
      <c r="G70" s="412"/>
      <c r="H70" s="412"/>
      <c r="I70" s="413"/>
      <c r="J70" s="413"/>
      <c r="K70" s="414"/>
      <c r="L70" s="415"/>
      <c r="M70" s="71"/>
      <c r="N70" s="71"/>
      <c r="O70" s="71"/>
      <c r="P70" s="71"/>
      <c r="Q70" s="71"/>
      <c r="R70" s="72"/>
      <c r="S70" s="72"/>
      <c r="T70" s="94"/>
      <c r="U70" s="415"/>
      <c r="V70" s="71"/>
      <c r="W70" s="71"/>
      <c r="X70" s="71"/>
      <c r="Y70" s="71"/>
      <c r="Z70" s="71"/>
      <c r="AA70" s="72"/>
      <c r="AB70" s="72"/>
      <c r="AC70" s="94"/>
      <c r="AD70" s="415"/>
      <c r="AE70" s="71"/>
      <c r="AF70" s="71"/>
      <c r="AG70" s="71"/>
      <c r="AH70" s="71"/>
      <c r="AI70" s="71"/>
      <c r="AJ70" s="72"/>
      <c r="AK70" s="72"/>
      <c r="AL70" s="71"/>
      <c r="AM70" s="94"/>
      <c r="AN70" s="94"/>
      <c r="AO70" s="94"/>
      <c r="AP70" s="94"/>
    </row>
    <row r="71" spans="1:42" ht="27.75" customHeight="1">
      <c r="A71" s="409"/>
      <c r="B71" s="410"/>
      <c r="C71" s="411"/>
      <c r="D71" s="412"/>
      <c r="E71" s="412"/>
      <c r="F71" s="412"/>
      <c r="G71" s="412"/>
      <c r="H71" s="412"/>
      <c r="I71" s="413"/>
      <c r="J71" s="413"/>
      <c r="K71" s="414"/>
      <c r="L71" s="415"/>
      <c r="M71" s="71"/>
      <c r="N71" s="71"/>
      <c r="O71" s="71"/>
      <c r="P71" s="71"/>
      <c r="Q71" s="71"/>
      <c r="R71" s="72"/>
      <c r="S71" s="72"/>
      <c r="T71" s="94"/>
      <c r="U71" s="415"/>
      <c r="V71" s="71"/>
      <c r="W71" s="71"/>
      <c r="X71" s="71"/>
      <c r="Y71" s="71"/>
      <c r="Z71" s="71"/>
      <c r="AA71" s="72"/>
      <c r="AB71" s="72"/>
      <c r="AC71" s="94"/>
      <c r="AD71" s="415"/>
      <c r="AE71" s="71"/>
      <c r="AF71" s="71"/>
      <c r="AG71" s="71"/>
      <c r="AH71" s="71"/>
      <c r="AI71" s="71"/>
      <c r="AJ71" s="72"/>
      <c r="AK71" s="72"/>
      <c r="AL71" s="71"/>
      <c r="AM71" s="94"/>
      <c r="AN71" s="94"/>
      <c r="AO71" s="94"/>
      <c r="AP71" s="94"/>
    </row>
    <row r="72" spans="1:42" ht="27.75" customHeight="1">
      <c r="A72" s="409"/>
      <c r="B72" s="410"/>
      <c r="C72" s="411"/>
      <c r="D72" s="412"/>
      <c r="E72" s="412"/>
      <c r="F72" s="412"/>
      <c r="G72" s="412"/>
      <c r="H72" s="412"/>
      <c r="I72" s="413"/>
      <c r="J72" s="413"/>
      <c r="K72" s="414"/>
      <c r="L72" s="415"/>
      <c r="M72" s="71"/>
      <c r="N72" s="71"/>
      <c r="O72" s="71"/>
      <c r="P72" s="71"/>
      <c r="Q72" s="71"/>
      <c r="R72" s="72"/>
      <c r="S72" s="72"/>
      <c r="T72" s="94"/>
      <c r="U72" s="415"/>
      <c r="V72" s="71"/>
      <c r="W72" s="71"/>
      <c r="X72" s="71"/>
      <c r="Y72" s="71"/>
      <c r="Z72" s="71"/>
      <c r="AA72" s="72"/>
      <c r="AB72" s="72"/>
      <c r="AC72" s="94"/>
      <c r="AD72" s="415"/>
      <c r="AE72" s="71"/>
      <c r="AF72" s="71"/>
      <c r="AG72" s="71"/>
      <c r="AH72" s="71"/>
      <c r="AI72" s="71"/>
      <c r="AJ72" s="72"/>
      <c r="AK72" s="72"/>
      <c r="AL72" s="71"/>
      <c r="AM72" s="94"/>
      <c r="AN72" s="94"/>
      <c r="AO72" s="94"/>
      <c r="AP72" s="94"/>
    </row>
    <row r="73" spans="1:42" ht="27.75" customHeight="1">
      <c r="A73" s="409"/>
      <c r="B73" s="410"/>
      <c r="C73" s="411"/>
      <c r="D73" s="412"/>
      <c r="E73" s="412"/>
      <c r="F73" s="412"/>
      <c r="G73" s="412"/>
      <c r="H73" s="412"/>
      <c r="I73" s="413"/>
      <c r="J73" s="413"/>
      <c r="K73" s="414"/>
      <c r="L73" s="415"/>
      <c r="M73" s="71"/>
      <c r="N73" s="71"/>
      <c r="O73" s="71"/>
      <c r="P73" s="71"/>
      <c r="Q73" s="71"/>
      <c r="R73" s="72"/>
      <c r="S73" s="72"/>
      <c r="T73" s="94"/>
      <c r="U73" s="415"/>
      <c r="V73" s="71"/>
      <c r="W73" s="71"/>
      <c r="X73" s="71"/>
      <c r="Y73" s="71"/>
      <c r="Z73" s="71"/>
      <c r="AA73" s="72"/>
      <c r="AB73" s="72"/>
      <c r="AC73" s="94"/>
      <c r="AD73" s="415"/>
      <c r="AE73" s="71"/>
      <c r="AF73" s="71"/>
      <c r="AG73" s="71"/>
      <c r="AH73" s="71"/>
      <c r="AI73" s="71"/>
      <c r="AJ73" s="72"/>
      <c r="AK73" s="72"/>
      <c r="AL73" s="71"/>
      <c r="AM73" s="94"/>
      <c r="AN73" s="94"/>
      <c r="AO73" s="94"/>
      <c r="AP73" s="94"/>
    </row>
    <row r="74" spans="1:42" ht="27.75" customHeight="1">
      <c r="A74" s="409"/>
      <c r="B74" s="410"/>
      <c r="C74" s="411"/>
      <c r="D74" s="412"/>
      <c r="E74" s="412"/>
      <c r="F74" s="412"/>
      <c r="G74" s="412"/>
      <c r="H74" s="412"/>
      <c r="I74" s="413"/>
      <c r="J74" s="413"/>
      <c r="K74" s="414"/>
      <c r="L74" s="415"/>
      <c r="M74" s="71"/>
      <c r="N74" s="71"/>
      <c r="O74" s="71"/>
      <c r="P74" s="71"/>
      <c r="Q74" s="71"/>
      <c r="R74" s="72"/>
      <c r="S74" s="72"/>
      <c r="T74" s="94"/>
      <c r="U74" s="415"/>
      <c r="V74" s="71"/>
      <c r="W74" s="71"/>
      <c r="X74" s="71"/>
      <c r="Y74" s="71"/>
      <c r="Z74" s="71"/>
      <c r="AA74" s="72"/>
      <c r="AB74" s="72"/>
      <c r="AC74" s="94"/>
      <c r="AD74" s="415"/>
      <c r="AE74" s="71"/>
      <c r="AF74" s="71"/>
      <c r="AG74" s="71"/>
      <c r="AH74" s="71"/>
      <c r="AI74" s="71"/>
      <c r="AJ74" s="72"/>
      <c r="AK74" s="72"/>
      <c r="AL74" s="71"/>
      <c r="AM74" s="94"/>
      <c r="AN74" s="94"/>
      <c r="AO74" s="94"/>
      <c r="AP74" s="94"/>
    </row>
    <row r="75" spans="1:42" ht="27.75" customHeight="1">
      <c r="A75" s="409"/>
      <c r="B75" s="410"/>
      <c r="C75" s="411"/>
      <c r="D75" s="412"/>
      <c r="E75" s="412"/>
      <c r="F75" s="412"/>
      <c r="G75" s="412"/>
      <c r="H75" s="412"/>
      <c r="I75" s="413"/>
      <c r="J75" s="413"/>
      <c r="K75" s="414"/>
      <c r="L75" s="415"/>
      <c r="M75" s="71"/>
      <c r="N75" s="71"/>
      <c r="O75" s="71"/>
      <c r="P75" s="71"/>
      <c r="Q75" s="71"/>
      <c r="R75" s="72"/>
      <c r="S75" s="72"/>
      <c r="T75" s="94"/>
      <c r="U75" s="415"/>
      <c r="V75" s="71"/>
      <c r="W75" s="71"/>
      <c r="X75" s="71"/>
      <c r="Y75" s="71"/>
      <c r="Z75" s="71"/>
      <c r="AA75" s="72"/>
      <c r="AB75" s="72"/>
      <c r="AC75" s="94"/>
      <c r="AD75" s="415"/>
      <c r="AE75" s="71"/>
      <c r="AF75" s="71"/>
      <c r="AG75" s="71"/>
      <c r="AH75" s="71"/>
      <c r="AI75" s="71"/>
      <c r="AJ75" s="72"/>
      <c r="AK75" s="72"/>
      <c r="AL75" s="71"/>
      <c r="AM75" s="94"/>
      <c r="AN75" s="94"/>
      <c r="AO75" s="94"/>
      <c r="AP75" s="94"/>
    </row>
    <row r="76" spans="1:42" ht="27.75" customHeight="1">
      <c r="A76" s="409"/>
      <c r="B76" s="410"/>
      <c r="C76" s="411"/>
      <c r="D76" s="412"/>
      <c r="E76" s="412"/>
      <c r="F76" s="412"/>
      <c r="G76" s="412"/>
      <c r="H76" s="412"/>
      <c r="I76" s="413"/>
      <c r="J76" s="413"/>
      <c r="K76" s="414"/>
      <c r="L76" s="415"/>
      <c r="M76" s="71"/>
      <c r="N76" s="71"/>
      <c r="O76" s="71"/>
      <c r="P76" s="71"/>
      <c r="Q76" s="71"/>
      <c r="R76" s="72"/>
      <c r="S76" s="72"/>
      <c r="T76" s="94"/>
      <c r="U76" s="415"/>
      <c r="V76" s="71"/>
      <c r="W76" s="71"/>
      <c r="X76" s="71"/>
      <c r="Y76" s="71"/>
      <c r="Z76" s="71"/>
      <c r="AA76" s="72"/>
      <c r="AB76" s="72"/>
      <c r="AC76" s="94"/>
      <c r="AD76" s="415"/>
      <c r="AE76" s="71"/>
      <c r="AF76" s="71"/>
      <c r="AG76" s="71"/>
      <c r="AH76" s="71"/>
      <c r="AI76" s="71"/>
      <c r="AJ76" s="72"/>
      <c r="AK76" s="72"/>
      <c r="AL76" s="71"/>
      <c r="AM76" s="94"/>
      <c r="AN76" s="94"/>
      <c r="AO76" s="94"/>
      <c r="AP76" s="94"/>
    </row>
    <row r="77" spans="1:42" ht="27.75" customHeight="1">
      <c r="A77" s="409"/>
      <c r="B77" s="410"/>
      <c r="C77" s="411"/>
      <c r="D77" s="412"/>
      <c r="E77" s="412"/>
      <c r="F77" s="412"/>
      <c r="G77" s="412"/>
      <c r="H77" s="412"/>
      <c r="I77" s="413"/>
      <c r="J77" s="413"/>
      <c r="K77" s="414"/>
      <c r="L77" s="415"/>
      <c r="M77" s="71"/>
      <c r="N77" s="71"/>
      <c r="O77" s="71"/>
      <c r="P77" s="71"/>
      <c r="Q77" s="71"/>
      <c r="R77" s="72"/>
      <c r="S77" s="72"/>
      <c r="T77" s="94"/>
      <c r="U77" s="415"/>
      <c r="V77" s="71"/>
      <c r="W77" s="71"/>
      <c r="X77" s="71"/>
      <c r="Y77" s="71"/>
      <c r="Z77" s="71"/>
      <c r="AA77" s="72"/>
      <c r="AB77" s="72"/>
      <c r="AC77" s="94"/>
      <c r="AD77" s="415"/>
      <c r="AE77" s="71"/>
      <c r="AF77" s="71"/>
      <c r="AG77" s="71"/>
      <c r="AH77" s="71"/>
      <c r="AI77" s="71"/>
      <c r="AJ77" s="72"/>
      <c r="AK77" s="72"/>
      <c r="AL77" s="71"/>
      <c r="AM77" s="94"/>
      <c r="AN77" s="94"/>
      <c r="AO77" s="94"/>
      <c r="AP77" s="94"/>
    </row>
    <row r="78" spans="1:42" ht="27.75" customHeight="1">
      <c r="A78" s="409"/>
      <c r="B78" s="410"/>
      <c r="C78" s="411"/>
      <c r="D78" s="412"/>
      <c r="E78" s="412"/>
      <c r="F78" s="412"/>
      <c r="G78" s="412"/>
      <c r="H78" s="412"/>
      <c r="I78" s="413"/>
      <c r="J78" s="413"/>
      <c r="K78" s="414"/>
      <c r="L78" s="415"/>
      <c r="M78" s="71"/>
      <c r="N78" s="71"/>
      <c r="O78" s="71"/>
      <c r="P78" s="71"/>
      <c r="Q78" s="71"/>
      <c r="R78" s="72"/>
      <c r="S78" s="72"/>
      <c r="T78" s="94"/>
      <c r="U78" s="415"/>
      <c r="V78" s="71"/>
      <c r="W78" s="71"/>
      <c r="X78" s="71"/>
      <c r="Y78" s="71"/>
      <c r="Z78" s="71"/>
      <c r="AA78" s="72"/>
      <c r="AB78" s="72"/>
      <c r="AC78" s="94"/>
      <c r="AD78" s="415"/>
      <c r="AE78" s="71"/>
      <c r="AF78" s="71"/>
      <c r="AG78" s="71"/>
      <c r="AH78" s="71"/>
      <c r="AI78" s="71"/>
      <c r="AJ78" s="72"/>
      <c r="AK78" s="72"/>
      <c r="AL78" s="71"/>
      <c r="AM78" s="94"/>
      <c r="AN78" s="94"/>
      <c r="AO78" s="94"/>
      <c r="AP78" s="94"/>
    </row>
    <row r="79" spans="1:42" ht="27.75" customHeight="1">
      <c r="A79" s="409"/>
      <c r="B79" s="410"/>
      <c r="C79" s="411"/>
      <c r="D79" s="412"/>
      <c r="E79" s="412"/>
      <c r="F79" s="412"/>
      <c r="G79" s="412"/>
      <c r="H79" s="412"/>
      <c r="I79" s="413"/>
      <c r="J79" s="413"/>
      <c r="K79" s="414"/>
      <c r="L79" s="415"/>
      <c r="M79" s="71"/>
      <c r="N79" s="71"/>
      <c r="O79" s="71"/>
      <c r="P79" s="71"/>
      <c r="Q79" s="71"/>
      <c r="R79" s="72"/>
      <c r="S79" s="72"/>
      <c r="T79" s="94"/>
      <c r="U79" s="415"/>
      <c r="V79" s="71"/>
      <c r="W79" s="71"/>
      <c r="X79" s="71"/>
      <c r="Y79" s="71"/>
      <c r="Z79" s="71"/>
      <c r="AA79" s="72"/>
      <c r="AB79" s="72"/>
      <c r="AC79" s="94"/>
      <c r="AD79" s="415"/>
      <c r="AE79" s="71"/>
      <c r="AF79" s="71"/>
      <c r="AG79" s="71"/>
      <c r="AH79" s="71"/>
      <c r="AI79" s="71"/>
      <c r="AJ79" s="72"/>
      <c r="AK79" s="72"/>
      <c r="AL79" s="71"/>
      <c r="AM79" s="94"/>
      <c r="AN79" s="94"/>
      <c r="AO79" s="94"/>
      <c r="AP79" s="94"/>
    </row>
    <row r="80" spans="1:42" ht="27.75" customHeight="1">
      <c r="A80" s="409"/>
      <c r="B80" s="410"/>
      <c r="C80" s="411"/>
      <c r="D80" s="412"/>
      <c r="E80" s="412"/>
      <c r="F80" s="412"/>
      <c r="G80" s="412"/>
      <c r="H80" s="412"/>
      <c r="I80" s="413"/>
      <c r="J80" s="413"/>
      <c r="K80" s="414"/>
      <c r="L80" s="415"/>
      <c r="M80" s="71"/>
      <c r="N80" s="71"/>
      <c r="O80" s="71"/>
      <c r="P80" s="71"/>
      <c r="Q80" s="71"/>
      <c r="R80" s="72"/>
      <c r="S80" s="72"/>
      <c r="T80" s="94"/>
      <c r="U80" s="415"/>
      <c r="V80" s="71"/>
      <c r="W80" s="71"/>
      <c r="X80" s="71"/>
      <c r="Y80" s="71"/>
      <c r="Z80" s="71"/>
      <c r="AA80" s="72"/>
      <c r="AB80" s="72"/>
      <c r="AC80" s="94"/>
      <c r="AD80" s="415"/>
      <c r="AE80" s="71"/>
      <c r="AF80" s="71"/>
      <c r="AG80" s="71"/>
      <c r="AH80" s="71"/>
      <c r="AI80" s="71"/>
      <c r="AJ80" s="72"/>
      <c r="AK80" s="72"/>
      <c r="AL80" s="71"/>
      <c r="AM80" s="94"/>
      <c r="AN80" s="94"/>
      <c r="AO80" s="94"/>
      <c r="AP80" s="94"/>
    </row>
    <row r="81" spans="1:42" ht="27.75" customHeight="1">
      <c r="A81" s="409"/>
      <c r="B81" s="410"/>
      <c r="C81" s="411"/>
      <c r="D81" s="412"/>
      <c r="E81" s="412"/>
      <c r="F81" s="412"/>
      <c r="G81" s="412"/>
      <c r="H81" s="412"/>
      <c r="I81" s="413"/>
      <c r="J81" s="413"/>
      <c r="K81" s="414"/>
      <c r="L81" s="415"/>
      <c r="M81" s="71"/>
      <c r="N81" s="71"/>
      <c r="O81" s="71"/>
      <c r="P81" s="71"/>
      <c r="Q81" s="71"/>
      <c r="R81" s="72"/>
      <c r="S81" s="72"/>
      <c r="T81" s="94"/>
      <c r="U81" s="415"/>
      <c r="V81" s="71"/>
      <c r="W81" s="71"/>
      <c r="X81" s="71"/>
      <c r="Y81" s="71"/>
      <c r="Z81" s="71"/>
      <c r="AA81" s="72"/>
      <c r="AB81" s="72"/>
      <c r="AC81" s="94"/>
      <c r="AD81" s="415"/>
      <c r="AE81" s="71"/>
      <c r="AF81" s="71"/>
      <c r="AG81" s="71"/>
      <c r="AH81" s="71"/>
      <c r="AI81" s="71"/>
      <c r="AJ81" s="72"/>
      <c r="AK81" s="72"/>
      <c r="AL81" s="71"/>
      <c r="AM81" s="94"/>
      <c r="AN81" s="94"/>
      <c r="AO81" s="94"/>
      <c r="AP81" s="94"/>
    </row>
    <row r="82" spans="1:42" ht="27.75" customHeight="1">
      <c r="A82" s="409"/>
      <c r="B82" s="410"/>
      <c r="C82" s="411"/>
      <c r="D82" s="412"/>
      <c r="E82" s="412"/>
      <c r="F82" s="412"/>
      <c r="G82" s="412"/>
      <c r="H82" s="412"/>
      <c r="I82" s="413"/>
      <c r="J82" s="413"/>
      <c r="K82" s="414"/>
      <c r="L82" s="415"/>
      <c r="M82" s="71"/>
      <c r="N82" s="71"/>
      <c r="O82" s="71"/>
      <c r="P82" s="71"/>
      <c r="Q82" s="71"/>
      <c r="R82" s="72"/>
      <c r="S82" s="72"/>
      <c r="T82" s="94"/>
      <c r="U82" s="415"/>
      <c r="V82" s="71"/>
      <c r="W82" s="71"/>
      <c r="X82" s="71"/>
      <c r="Y82" s="71"/>
      <c r="Z82" s="71"/>
      <c r="AA82" s="72"/>
      <c r="AB82" s="72"/>
      <c r="AC82" s="94"/>
      <c r="AD82" s="415"/>
      <c r="AE82" s="71"/>
      <c r="AF82" s="71"/>
      <c r="AG82" s="71"/>
      <c r="AH82" s="71"/>
      <c r="AI82" s="71"/>
      <c r="AJ82" s="72"/>
      <c r="AK82" s="72"/>
      <c r="AL82" s="71"/>
      <c r="AM82" s="94"/>
      <c r="AN82" s="94"/>
      <c r="AO82" s="94"/>
      <c r="AP82" s="94"/>
    </row>
    <row r="83" spans="1:42" ht="27.75" customHeight="1">
      <c r="A83" s="409"/>
      <c r="B83" s="410"/>
      <c r="C83" s="411"/>
      <c r="D83" s="412"/>
      <c r="E83" s="412"/>
      <c r="F83" s="412"/>
      <c r="G83" s="412"/>
      <c r="H83" s="412"/>
      <c r="I83" s="413"/>
      <c r="J83" s="413"/>
      <c r="K83" s="414"/>
      <c r="L83" s="415"/>
      <c r="M83" s="71"/>
      <c r="N83" s="71"/>
      <c r="O83" s="71"/>
      <c r="P83" s="71"/>
      <c r="Q83" s="71"/>
      <c r="R83" s="72"/>
      <c r="S83" s="72"/>
      <c r="T83" s="94"/>
      <c r="U83" s="415"/>
      <c r="V83" s="71"/>
      <c r="W83" s="71"/>
      <c r="X83" s="71"/>
      <c r="Y83" s="71"/>
      <c r="Z83" s="71"/>
      <c r="AA83" s="72"/>
      <c r="AB83" s="72"/>
      <c r="AC83" s="94"/>
      <c r="AD83" s="415"/>
      <c r="AE83" s="71"/>
      <c r="AF83" s="71"/>
      <c r="AG83" s="71"/>
      <c r="AH83" s="71"/>
      <c r="AI83" s="71"/>
      <c r="AJ83" s="72"/>
      <c r="AK83" s="72"/>
      <c r="AL83" s="71"/>
      <c r="AM83" s="94"/>
      <c r="AN83" s="94"/>
      <c r="AO83" s="94"/>
      <c r="AP83" s="94"/>
    </row>
    <row r="84" spans="1:42" ht="27.75" customHeight="1">
      <c r="A84" s="409"/>
      <c r="B84" s="410"/>
      <c r="C84" s="411"/>
      <c r="D84" s="412"/>
      <c r="E84" s="412"/>
      <c r="F84" s="412"/>
      <c r="G84" s="412"/>
      <c r="H84" s="412"/>
      <c r="I84" s="413"/>
      <c r="J84" s="413"/>
      <c r="K84" s="414"/>
      <c r="L84" s="415"/>
      <c r="M84" s="71"/>
      <c r="N84" s="71"/>
      <c r="O84" s="71"/>
      <c r="P84" s="71"/>
      <c r="Q84" s="71"/>
      <c r="R84" s="72"/>
      <c r="S84" s="72"/>
      <c r="T84" s="94"/>
      <c r="U84" s="415"/>
      <c r="V84" s="71"/>
      <c r="W84" s="71"/>
      <c r="X84" s="71"/>
      <c r="Y84" s="71"/>
      <c r="Z84" s="71"/>
      <c r="AA84" s="72"/>
      <c r="AB84" s="72"/>
      <c r="AC84" s="94"/>
      <c r="AD84" s="415"/>
      <c r="AE84" s="71"/>
      <c r="AF84" s="71"/>
      <c r="AG84" s="71"/>
      <c r="AH84" s="71"/>
      <c r="AI84" s="71"/>
      <c r="AJ84" s="72"/>
      <c r="AK84" s="72"/>
      <c r="AL84" s="71"/>
      <c r="AM84" s="94"/>
      <c r="AN84" s="94"/>
      <c r="AO84" s="94"/>
      <c r="AP84" s="94"/>
    </row>
    <row r="85" spans="1:42" ht="27.75" customHeight="1">
      <c r="A85" s="409"/>
      <c r="B85" s="410"/>
      <c r="C85" s="411"/>
      <c r="D85" s="412"/>
      <c r="E85" s="412"/>
      <c r="F85" s="412"/>
      <c r="G85" s="412"/>
      <c r="H85" s="412"/>
      <c r="I85" s="413"/>
      <c r="J85" s="413"/>
      <c r="K85" s="414"/>
      <c r="L85" s="415"/>
      <c r="M85" s="71"/>
      <c r="N85" s="71"/>
      <c r="O85" s="71"/>
      <c r="P85" s="71"/>
      <c r="Q85" s="71"/>
      <c r="R85" s="72"/>
      <c r="S85" s="72"/>
      <c r="T85" s="94"/>
      <c r="U85" s="415"/>
      <c r="V85" s="71"/>
      <c r="W85" s="71"/>
      <c r="X85" s="71"/>
      <c r="Y85" s="71"/>
      <c r="Z85" s="71"/>
      <c r="AA85" s="72"/>
      <c r="AB85" s="72"/>
      <c r="AC85" s="94"/>
      <c r="AD85" s="415"/>
      <c r="AE85" s="71"/>
      <c r="AF85" s="71"/>
      <c r="AG85" s="71"/>
      <c r="AH85" s="71"/>
      <c r="AI85" s="71"/>
      <c r="AJ85" s="72"/>
      <c r="AK85" s="72"/>
      <c r="AL85" s="71"/>
      <c r="AM85" s="94"/>
      <c r="AN85" s="94"/>
      <c r="AO85" s="94"/>
      <c r="AP85" s="94"/>
    </row>
    <row r="86" spans="1:42" ht="27.75" customHeight="1">
      <c r="A86" s="409"/>
      <c r="B86" s="410"/>
      <c r="C86" s="411"/>
      <c r="D86" s="412"/>
      <c r="E86" s="412"/>
      <c r="F86" s="412"/>
      <c r="G86" s="412"/>
      <c r="H86" s="412"/>
      <c r="I86" s="413"/>
      <c r="J86" s="413"/>
      <c r="K86" s="414"/>
      <c r="L86" s="415"/>
      <c r="M86" s="71"/>
      <c r="N86" s="71"/>
      <c r="O86" s="71"/>
      <c r="P86" s="71"/>
      <c r="Q86" s="71"/>
      <c r="R86" s="72"/>
      <c r="S86" s="72"/>
      <c r="T86" s="94"/>
      <c r="U86" s="415"/>
      <c r="V86" s="71"/>
      <c r="W86" s="71"/>
      <c r="X86" s="71"/>
      <c r="Y86" s="71"/>
      <c r="Z86" s="71"/>
      <c r="AA86" s="72"/>
      <c r="AB86" s="72"/>
      <c r="AC86" s="94"/>
      <c r="AD86" s="415"/>
      <c r="AE86" s="71"/>
      <c r="AF86" s="71"/>
      <c r="AG86" s="71"/>
      <c r="AH86" s="71"/>
      <c r="AI86" s="71"/>
      <c r="AJ86" s="72"/>
      <c r="AK86" s="72"/>
      <c r="AL86" s="71"/>
      <c r="AM86" s="94"/>
      <c r="AN86" s="94"/>
      <c r="AO86" s="94"/>
      <c r="AP86" s="94"/>
    </row>
    <row r="87" spans="1:42" ht="27.75" customHeight="1">
      <c r="A87" s="409"/>
      <c r="B87" s="410"/>
      <c r="C87" s="411"/>
      <c r="D87" s="412"/>
      <c r="E87" s="412"/>
      <c r="F87" s="412"/>
      <c r="G87" s="412"/>
      <c r="H87" s="412"/>
      <c r="I87" s="413"/>
      <c r="J87" s="413"/>
      <c r="K87" s="414"/>
      <c r="L87" s="415"/>
      <c r="M87" s="71"/>
      <c r="N87" s="71"/>
      <c r="O87" s="71"/>
      <c r="P87" s="71"/>
      <c r="Q87" s="71"/>
      <c r="R87" s="72"/>
      <c r="S87" s="72"/>
      <c r="T87" s="94"/>
      <c r="U87" s="415"/>
      <c r="V87" s="71"/>
      <c r="W87" s="71"/>
      <c r="X87" s="71"/>
      <c r="Y87" s="71"/>
      <c r="Z87" s="71"/>
      <c r="AA87" s="72"/>
      <c r="AB87" s="72"/>
      <c r="AC87" s="94"/>
      <c r="AD87" s="415"/>
      <c r="AE87" s="71"/>
      <c r="AF87" s="71"/>
      <c r="AG87" s="71"/>
      <c r="AH87" s="71"/>
      <c r="AI87" s="71"/>
      <c r="AJ87" s="72"/>
      <c r="AK87" s="72"/>
      <c r="AL87" s="71"/>
      <c r="AM87" s="94"/>
      <c r="AN87" s="94"/>
      <c r="AO87" s="94"/>
      <c r="AP87" s="94"/>
    </row>
    <row r="88" spans="1:42" ht="27.75" customHeight="1">
      <c r="A88" s="409"/>
      <c r="B88" s="410"/>
      <c r="C88" s="411"/>
      <c r="D88" s="412"/>
      <c r="E88" s="412"/>
      <c r="F88" s="412"/>
      <c r="G88" s="412"/>
      <c r="H88" s="412"/>
      <c r="I88" s="413"/>
      <c r="J88" s="413"/>
      <c r="K88" s="414"/>
      <c r="L88" s="415"/>
      <c r="M88" s="71"/>
      <c r="N88" s="71"/>
      <c r="O88" s="71"/>
      <c r="P88" s="71"/>
      <c r="Q88" s="71"/>
      <c r="R88" s="72"/>
      <c r="S88" s="72"/>
      <c r="T88" s="94"/>
      <c r="U88" s="415"/>
      <c r="V88" s="71"/>
      <c r="W88" s="71"/>
      <c r="X88" s="71"/>
      <c r="Y88" s="71"/>
      <c r="Z88" s="71"/>
      <c r="AA88" s="72"/>
      <c r="AB88" s="72"/>
      <c r="AC88" s="94"/>
      <c r="AD88" s="415"/>
      <c r="AE88" s="71"/>
      <c r="AF88" s="71"/>
      <c r="AG88" s="71"/>
      <c r="AH88" s="71"/>
      <c r="AI88" s="71"/>
      <c r="AJ88" s="72"/>
      <c r="AK88" s="72"/>
      <c r="AL88" s="71"/>
      <c r="AM88" s="94"/>
      <c r="AN88" s="94"/>
      <c r="AO88" s="94"/>
      <c r="AP88" s="94"/>
    </row>
    <row r="89" spans="1:42" ht="27.75" customHeight="1">
      <c r="A89" s="409"/>
      <c r="B89" s="410"/>
      <c r="C89" s="411"/>
      <c r="D89" s="412"/>
      <c r="E89" s="412"/>
      <c r="F89" s="412"/>
      <c r="G89" s="412"/>
      <c r="H89" s="412"/>
      <c r="I89" s="413"/>
      <c r="J89" s="413"/>
      <c r="K89" s="414"/>
      <c r="L89" s="415"/>
      <c r="M89" s="71"/>
      <c r="N89" s="71"/>
      <c r="O89" s="71"/>
      <c r="P89" s="71"/>
      <c r="Q89" s="71"/>
      <c r="R89" s="72"/>
      <c r="S89" s="72"/>
      <c r="T89" s="94"/>
      <c r="U89" s="415"/>
      <c r="V89" s="71"/>
      <c r="W89" s="71"/>
      <c r="X89" s="71"/>
      <c r="Y89" s="71"/>
      <c r="Z89" s="71"/>
      <c r="AA89" s="72"/>
      <c r="AB89" s="72"/>
      <c r="AC89" s="94"/>
      <c r="AD89" s="415"/>
      <c r="AE89" s="71"/>
      <c r="AF89" s="71"/>
      <c r="AG89" s="71"/>
      <c r="AH89" s="71"/>
      <c r="AI89" s="71"/>
      <c r="AJ89" s="72"/>
      <c r="AK89" s="72"/>
      <c r="AL89" s="71"/>
      <c r="AM89" s="94"/>
      <c r="AN89" s="94"/>
      <c r="AO89" s="94"/>
      <c r="AP89" s="94"/>
    </row>
    <row r="90" spans="1:42" ht="27.75" customHeight="1">
      <c r="A90" s="409"/>
      <c r="B90" s="410"/>
      <c r="C90" s="411"/>
      <c r="D90" s="412"/>
      <c r="E90" s="412"/>
      <c r="F90" s="412"/>
      <c r="G90" s="412"/>
      <c r="H90" s="412"/>
      <c r="I90" s="413"/>
      <c r="J90" s="413"/>
      <c r="K90" s="414"/>
      <c r="L90" s="415"/>
      <c r="M90" s="71"/>
      <c r="N90" s="71"/>
      <c r="O90" s="71"/>
      <c r="P90" s="71"/>
      <c r="Q90" s="71"/>
      <c r="R90" s="72"/>
      <c r="S90" s="72"/>
      <c r="T90" s="94"/>
      <c r="U90" s="415"/>
      <c r="V90" s="71"/>
      <c r="W90" s="71"/>
      <c r="X90" s="71"/>
      <c r="Y90" s="71"/>
      <c r="Z90" s="71"/>
      <c r="AA90" s="72"/>
      <c r="AB90" s="72"/>
      <c r="AC90" s="94"/>
      <c r="AD90" s="415"/>
      <c r="AE90" s="71"/>
      <c r="AF90" s="71"/>
      <c r="AG90" s="71"/>
      <c r="AH90" s="71"/>
      <c r="AI90" s="71"/>
      <c r="AJ90" s="72"/>
      <c r="AK90" s="72"/>
      <c r="AL90" s="71"/>
      <c r="AM90" s="94"/>
      <c r="AN90" s="94"/>
      <c r="AO90" s="94"/>
      <c r="AP90" s="94"/>
    </row>
    <row r="91" spans="1:42" ht="27.75" customHeight="1">
      <c r="A91" s="409"/>
      <c r="B91" s="410"/>
      <c r="C91" s="411"/>
      <c r="D91" s="412"/>
      <c r="E91" s="412"/>
      <c r="F91" s="412"/>
      <c r="G91" s="412"/>
      <c r="H91" s="412"/>
      <c r="I91" s="413"/>
      <c r="J91" s="413"/>
      <c r="K91" s="414"/>
      <c r="L91" s="415"/>
      <c r="M91" s="71"/>
      <c r="N91" s="71"/>
      <c r="O91" s="71"/>
      <c r="P91" s="71"/>
      <c r="Q91" s="71"/>
      <c r="R91" s="72"/>
      <c r="S91" s="72"/>
      <c r="T91" s="94"/>
      <c r="U91" s="415"/>
      <c r="V91" s="71"/>
      <c r="W91" s="71"/>
      <c r="X91" s="71"/>
      <c r="Y91" s="71"/>
      <c r="Z91" s="71"/>
      <c r="AA91" s="72"/>
      <c r="AB91" s="72"/>
      <c r="AC91" s="94"/>
      <c r="AD91" s="415"/>
      <c r="AE91" s="71"/>
      <c r="AF91" s="71"/>
      <c r="AG91" s="71"/>
      <c r="AH91" s="71"/>
      <c r="AI91" s="71"/>
      <c r="AJ91" s="72"/>
      <c r="AK91" s="72"/>
      <c r="AL91" s="71"/>
      <c r="AM91" s="94"/>
      <c r="AN91" s="94"/>
      <c r="AO91" s="94"/>
      <c r="AP91" s="94"/>
    </row>
    <row r="92" spans="1:42" ht="27.75" customHeight="1">
      <c r="A92" s="409"/>
      <c r="B92" s="410"/>
      <c r="C92" s="411"/>
      <c r="D92" s="412"/>
      <c r="E92" s="412"/>
      <c r="F92" s="412"/>
      <c r="G92" s="412"/>
      <c r="H92" s="412"/>
      <c r="I92" s="413"/>
      <c r="J92" s="413"/>
      <c r="K92" s="414"/>
      <c r="L92" s="415"/>
      <c r="M92" s="71"/>
      <c r="N92" s="71"/>
      <c r="O92" s="71"/>
      <c r="P92" s="71"/>
      <c r="Q92" s="71"/>
      <c r="R92" s="72"/>
      <c r="S92" s="72"/>
      <c r="T92" s="94"/>
      <c r="U92" s="415"/>
      <c r="V92" s="71"/>
      <c r="W92" s="71"/>
      <c r="X92" s="71"/>
      <c r="Y92" s="71"/>
      <c r="Z92" s="71"/>
      <c r="AA92" s="72"/>
      <c r="AB92" s="72"/>
      <c r="AC92" s="94"/>
      <c r="AD92" s="415"/>
      <c r="AE92" s="71"/>
      <c r="AF92" s="71"/>
      <c r="AG92" s="71"/>
      <c r="AH92" s="71"/>
      <c r="AI92" s="71"/>
      <c r="AJ92" s="72"/>
      <c r="AK92" s="72"/>
      <c r="AL92" s="71"/>
      <c r="AM92" s="94"/>
      <c r="AN92" s="94"/>
      <c r="AO92" s="94"/>
      <c r="AP92" s="94"/>
    </row>
    <row r="93" spans="1:42" ht="27.75" customHeight="1">
      <c r="A93" s="409"/>
      <c r="B93" s="410"/>
      <c r="C93" s="411"/>
      <c r="D93" s="412"/>
      <c r="E93" s="412"/>
      <c r="F93" s="412"/>
      <c r="G93" s="412"/>
      <c r="H93" s="412"/>
      <c r="I93" s="413"/>
      <c r="J93" s="413"/>
      <c r="K93" s="414"/>
      <c r="L93" s="415"/>
      <c r="M93" s="71"/>
      <c r="N93" s="71"/>
      <c r="O93" s="71"/>
      <c r="P93" s="71"/>
      <c r="Q93" s="71"/>
      <c r="R93" s="72"/>
      <c r="S93" s="72"/>
      <c r="T93" s="94"/>
      <c r="U93" s="415"/>
      <c r="V93" s="71"/>
      <c r="W93" s="71"/>
      <c r="X93" s="71"/>
      <c r="Y93" s="71"/>
      <c r="Z93" s="71"/>
      <c r="AA93" s="72"/>
      <c r="AB93" s="72"/>
      <c r="AC93" s="94"/>
      <c r="AD93" s="415"/>
      <c r="AE93" s="71"/>
      <c r="AF93" s="71"/>
      <c r="AG93" s="71"/>
      <c r="AH93" s="71"/>
      <c r="AI93" s="71"/>
      <c r="AJ93" s="72"/>
      <c r="AK93" s="72"/>
      <c r="AL93" s="71"/>
      <c r="AM93" s="94"/>
      <c r="AN93" s="94"/>
      <c r="AO93" s="94"/>
      <c r="AP93" s="94"/>
    </row>
    <row r="94" spans="1:42" ht="27.75" customHeight="1">
      <c r="A94" s="409"/>
      <c r="B94" s="410"/>
      <c r="C94" s="411"/>
      <c r="D94" s="412"/>
      <c r="E94" s="412"/>
      <c r="F94" s="412"/>
      <c r="G94" s="412"/>
      <c r="H94" s="412"/>
      <c r="I94" s="413"/>
      <c r="J94" s="413"/>
      <c r="K94" s="414"/>
      <c r="L94" s="415"/>
      <c r="M94" s="71"/>
      <c r="N94" s="71"/>
      <c r="O94" s="71"/>
      <c r="P94" s="71"/>
      <c r="Q94" s="71"/>
      <c r="R94" s="72"/>
      <c r="S94" s="72"/>
      <c r="T94" s="94"/>
      <c r="U94" s="415"/>
      <c r="V94" s="71"/>
      <c r="W94" s="71"/>
      <c r="X94" s="71"/>
      <c r="Y94" s="71"/>
      <c r="Z94" s="71"/>
      <c r="AA94" s="72"/>
      <c r="AB94" s="72"/>
      <c r="AC94" s="94"/>
      <c r="AD94" s="415"/>
      <c r="AE94" s="71"/>
      <c r="AF94" s="71"/>
      <c r="AG94" s="71"/>
      <c r="AH94" s="71"/>
      <c r="AI94" s="71"/>
      <c r="AJ94" s="72"/>
      <c r="AK94" s="72"/>
      <c r="AL94" s="71"/>
      <c r="AM94" s="94"/>
      <c r="AN94" s="94"/>
      <c r="AO94" s="94"/>
      <c r="AP94" s="94"/>
    </row>
    <row r="95" spans="1:42" ht="27.75" customHeight="1">
      <c r="A95" s="409"/>
      <c r="B95" s="410"/>
      <c r="C95" s="411"/>
      <c r="D95" s="412"/>
      <c r="E95" s="412"/>
      <c r="F95" s="412"/>
      <c r="G95" s="412"/>
      <c r="H95" s="412"/>
      <c r="I95" s="413"/>
      <c r="J95" s="413"/>
      <c r="K95" s="414"/>
      <c r="L95" s="415"/>
      <c r="M95" s="71"/>
      <c r="N95" s="71"/>
      <c r="O95" s="71"/>
      <c r="P95" s="71"/>
      <c r="Q95" s="71"/>
      <c r="R95" s="72"/>
      <c r="S95" s="72"/>
      <c r="T95" s="94"/>
      <c r="U95" s="415"/>
      <c r="V95" s="71"/>
      <c r="W95" s="71"/>
      <c r="X95" s="71"/>
      <c r="Y95" s="71"/>
      <c r="Z95" s="71"/>
      <c r="AA95" s="72"/>
      <c r="AB95" s="72"/>
      <c r="AC95" s="94"/>
      <c r="AD95" s="415"/>
      <c r="AE95" s="71"/>
      <c r="AF95" s="71"/>
      <c r="AG95" s="71"/>
      <c r="AH95" s="71"/>
      <c r="AI95" s="71"/>
      <c r="AJ95" s="72"/>
      <c r="AK95" s="72"/>
      <c r="AL95" s="71"/>
      <c r="AM95" s="94"/>
      <c r="AN95" s="94"/>
      <c r="AO95" s="94"/>
      <c r="AP95" s="94"/>
    </row>
    <row r="96" spans="1:42" ht="27.75" customHeight="1">
      <c r="A96" s="409"/>
      <c r="B96" s="410"/>
      <c r="C96" s="411"/>
      <c r="D96" s="412"/>
      <c r="E96" s="412"/>
      <c r="F96" s="412"/>
      <c r="G96" s="412"/>
      <c r="H96" s="412"/>
      <c r="I96" s="413"/>
      <c r="J96" s="413"/>
      <c r="K96" s="414"/>
      <c r="L96" s="415"/>
      <c r="M96" s="71"/>
      <c r="N96" s="71"/>
      <c r="O96" s="71"/>
      <c r="P96" s="71"/>
      <c r="Q96" s="71"/>
      <c r="R96" s="72"/>
      <c r="S96" s="72"/>
      <c r="T96" s="94"/>
      <c r="U96" s="415"/>
      <c r="V96" s="71"/>
      <c r="W96" s="71"/>
      <c r="X96" s="71"/>
      <c r="Y96" s="71"/>
      <c r="Z96" s="71"/>
      <c r="AA96" s="72"/>
      <c r="AB96" s="72"/>
      <c r="AC96" s="94"/>
      <c r="AD96" s="415"/>
      <c r="AE96" s="71"/>
      <c r="AF96" s="71"/>
      <c r="AG96" s="71"/>
      <c r="AH96" s="71"/>
      <c r="AI96" s="71"/>
      <c r="AJ96" s="72"/>
      <c r="AK96" s="72"/>
      <c r="AL96" s="71"/>
      <c r="AM96" s="94"/>
      <c r="AN96" s="94"/>
      <c r="AO96" s="94"/>
      <c r="AP96" s="94"/>
    </row>
    <row r="97" spans="1:42" ht="27.75" customHeight="1">
      <c r="A97" s="409"/>
      <c r="B97" s="410"/>
      <c r="C97" s="411"/>
      <c r="D97" s="412"/>
      <c r="E97" s="412"/>
      <c r="F97" s="412"/>
      <c r="G97" s="412"/>
      <c r="H97" s="412"/>
      <c r="I97" s="413"/>
      <c r="J97" s="413"/>
      <c r="K97" s="414"/>
      <c r="L97" s="415"/>
      <c r="M97" s="71"/>
      <c r="N97" s="71"/>
      <c r="O97" s="71"/>
      <c r="P97" s="71"/>
      <c r="Q97" s="71"/>
      <c r="R97" s="72"/>
      <c r="S97" s="72"/>
      <c r="T97" s="94"/>
      <c r="U97" s="415"/>
      <c r="V97" s="71"/>
      <c r="W97" s="71"/>
      <c r="X97" s="71"/>
      <c r="Y97" s="71"/>
      <c r="Z97" s="71"/>
      <c r="AA97" s="72"/>
      <c r="AB97" s="72"/>
      <c r="AC97" s="94"/>
      <c r="AD97" s="415"/>
      <c r="AE97" s="71"/>
      <c r="AF97" s="71"/>
      <c r="AG97" s="71"/>
      <c r="AH97" s="71"/>
      <c r="AI97" s="71"/>
      <c r="AJ97" s="72"/>
      <c r="AK97" s="72"/>
      <c r="AL97" s="71"/>
      <c r="AM97" s="94"/>
      <c r="AN97" s="94"/>
      <c r="AO97" s="94"/>
      <c r="AP97" s="94"/>
    </row>
    <row r="98" spans="1:42" ht="27.75" customHeight="1">
      <c r="A98" s="409"/>
      <c r="B98" s="410"/>
      <c r="C98" s="411"/>
      <c r="D98" s="412"/>
      <c r="E98" s="412"/>
      <c r="F98" s="412"/>
      <c r="G98" s="412"/>
      <c r="H98" s="412"/>
      <c r="I98" s="413"/>
      <c r="J98" s="413"/>
      <c r="K98" s="414"/>
      <c r="L98" s="415"/>
      <c r="M98" s="71"/>
      <c r="N98" s="71"/>
      <c r="O98" s="71"/>
      <c r="P98" s="71"/>
      <c r="Q98" s="71"/>
      <c r="R98" s="72"/>
      <c r="S98" s="72"/>
      <c r="T98" s="94"/>
      <c r="U98" s="415"/>
      <c r="V98" s="71"/>
      <c r="W98" s="71"/>
      <c r="X98" s="71"/>
      <c r="Y98" s="71"/>
      <c r="Z98" s="71"/>
      <c r="AA98" s="72"/>
      <c r="AB98" s="72"/>
      <c r="AC98" s="94"/>
      <c r="AD98" s="415"/>
      <c r="AE98" s="71"/>
      <c r="AF98" s="71"/>
      <c r="AG98" s="71"/>
      <c r="AH98" s="71"/>
      <c r="AI98" s="71"/>
      <c r="AJ98" s="72"/>
      <c r="AK98" s="72"/>
      <c r="AL98" s="71"/>
      <c r="AM98" s="94"/>
      <c r="AN98" s="94"/>
      <c r="AO98" s="94"/>
      <c r="AP98" s="94"/>
    </row>
    <row r="99" spans="1:42" ht="27.75" customHeight="1">
      <c r="A99" s="409"/>
      <c r="B99" s="410"/>
      <c r="C99" s="411"/>
      <c r="D99" s="412"/>
      <c r="E99" s="412"/>
      <c r="F99" s="412"/>
      <c r="G99" s="412"/>
      <c r="H99" s="412"/>
      <c r="I99" s="413"/>
      <c r="J99" s="413"/>
      <c r="K99" s="414"/>
      <c r="L99" s="415"/>
      <c r="M99" s="71"/>
      <c r="N99" s="71"/>
      <c r="O99" s="71"/>
      <c r="P99" s="71"/>
      <c r="Q99" s="71"/>
      <c r="R99" s="72"/>
      <c r="S99" s="72"/>
      <c r="T99" s="94"/>
      <c r="U99" s="415"/>
      <c r="V99" s="71"/>
      <c r="W99" s="71"/>
      <c r="X99" s="71"/>
      <c r="Y99" s="71"/>
      <c r="Z99" s="71"/>
      <c r="AA99" s="72"/>
      <c r="AB99" s="72"/>
      <c r="AC99" s="94"/>
      <c r="AD99" s="415"/>
      <c r="AE99" s="71"/>
      <c r="AF99" s="71"/>
      <c r="AG99" s="71"/>
      <c r="AH99" s="71"/>
      <c r="AI99" s="71"/>
      <c r="AJ99" s="72"/>
      <c r="AK99" s="72"/>
      <c r="AL99" s="71"/>
      <c r="AM99" s="94"/>
      <c r="AN99" s="94"/>
      <c r="AO99" s="94"/>
      <c r="AP99" s="94"/>
    </row>
    <row r="100" spans="1:42" ht="27.75" customHeight="1">
      <c r="A100" s="409"/>
      <c r="B100" s="410"/>
      <c r="C100" s="411"/>
      <c r="D100" s="412"/>
      <c r="E100" s="412"/>
      <c r="F100" s="412"/>
      <c r="G100" s="412"/>
      <c r="H100" s="412"/>
      <c r="I100" s="413"/>
      <c r="J100" s="413"/>
      <c r="K100" s="414"/>
      <c r="L100" s="415"/>
      <c r="M100" s="71"/>
      <c r="N100" s="71"/>
      <c r="O100" s="71"/>
      <c r="P100" s="71"/>
      <c r="Q100" s="71"/>
      <c r="R100" s="72"/>
      <c r="S100" s="72"/>
      <c r="T100" s="94"/>
      <c r="U100" s="415"/>
      <c r="V100" s="71"/>
      <c r="W100" s="71"/>
      <c r="X100" s="71"/>
      <c r="Y100" s="71"/>
      <c r="Z100" s="71"/>
      <c r="AA100" s="72"/>
      <c r="AB100" s="72"/>
      <c r="AC100" s="94"/>
      <c r="AD100" s="415"/>
      <c r="AE100" s="71"/>
      <c r="AF100" s="71"/>
      <c r="AG100" s="71"/>
      <c r="AH100" s="71"/>
      <c r="AI100" s="71"/>
      <c r="AJ100" s="72"/>
      <c r="AK100" s="72"/>
      <c r="AL100" s="71"/>
      <c r="AM100" s="94"/>
      <c r="AN100" s="94"/>
      <c r="AO100" s="94"/>
      <c r="AP100" s="94"/>
    </row>
    <row r="101" spans="1:42" ht="27.75" customHeight="1">
      <c r="A101" s="409"/>
      <c r="B101" s="410"/>
      <c r="C101" s="411"/>
      <c r="D101" s="412"/>
      <c r="E101" s="412"/>
      <c r="F101" s="412"/>
      <c r="G101" s="412"/>
      <c r="H101" s="412"/>
      <c r="I101" s="413"/>
      <c r="J101" s="413"/>
      <c r="K101" s="414"/>
      <c r="L101" s="415"/>
      <c r="M101" s="71"/>
      <c r="N101" s="71"/>
      <c r="O101" s="71"/>
      <c r="P101" s="71"/>
      <c r="Q101" s="71"/>
      <c r="R101" s="72"/>
      <c r="S101" s="72"/>
      <c r="T101" s="94"/>
      <c r="U101" s="415"/>
      <c r="V101" s="71"/>
      <c r="W101" s="71"/>
      <c r="X101" s="71"/>
      <c r="Y101" s="71"/>
      <c r="Z101" s="71"/>
      <c r="AA101" s="72"/>
      <c r="AB101" s="72"/>
      <c r="AC101" s="94"/>
      <c r="AD101" s="415"/>
      <c r="AE101" s="71"/>
      <c r="AF101" s="71"/>
      <c r="AG101" s="71"/>
      <c r="AH101" s="71"/>
      <c r="AI101" s="71"/>
      <c r="AJ101" s="72"/>
      <c r="AK101" s="72"/>
      <c r="AL101" s="71"/>
      <c r="AM101" s="94"/>
      <c r="AN101" s="94"/>
      <c r="AO101" s="94"/>
      <c r="AP101" s="94"/>
    </row>
    <row r="102" spans="1:42" ht="27.75" customHeight="1">
      <c r="A102" s="409"/>
      <c r="B102" s="410"/>
      <c r="C102" s="411"/>
      <c r="D102" s="412"/>
      <c r="E102" s="412"/>
      <c r="F102" s="412"/>
      <c r="G102" s="412"/>
      <c r="H102" s="412"/>
      <c r="I102" s="413"/>
      <c r="J102" s="413"/>
      <c r="K102" s="414"/>
      <c r="L102" s="415"/>
      <c r="M102" s="71"/>
      <c r="N102" s="71"/>
      <c r="O102" s="71"/>
      <c r="P102" s="71"/>
      <c r="Q102" s="71"/>
      <c r="R102" s="72"/>
      <c r="S102" s="72"/>
      <c r="T102" s="94"/>
      <c r="U102" s="415"/>
      <c r="V102" s="71"/>
      <c r="W102" s="71"/>
      <c r="X102" s="71"/>
      <c r="Y102" s="71"/>
      <c r="Z102" s="71"/>
      <c r="AA102" s="72"/>
      <c r="AB102" s="72"/>
      <c r="AC102" s="94"/>
      <c r="AD102" s="415"/>
      <c r="AE102" s="71"/>
      <c r="AF102" s="71"/>
      <c r="AG102" s="71"/>
      <c r="AH102" s="71"/>
      <c r="AI102" s="71"/>
      <c r="AJ102" s="72"/>
      <c r="AK102" s="72"/>
      <c r="AL102" s="71"/>
      <c r="AM102" s="94"/>
      <c r="AN102" s="94"/>
      <c r="AO102" s="94"/>
      <c r="AP102" s="94"/>
    </row>
    <row r="103" spans="1:42" ht="27.75" customHeight="1">
      <c r="A103" s="409"/>
      <c r="B103" s="410"/>
      <c r="C103" s="411"/>
      <c r="D103" s="412"/>
      <c r="E103" s="412"/>
      <c r="F103" s="412"/>
      <c r="G103" s="412"/>
      <c r="H103" s="412"/>
      <c r="I103" s="413"/>
      <c r="J103" s="413"/>
      <c r="K103" s="414"/>
      <c r="L103" s="415"/>
      <c r="M103" s="71"/>
      <c r="N103" s="71"/>
      <c r="O103" s="71"/>
      <c r="P103" s="71"/>
      <c r="Q103" s="71"/>
      <c r="R103" s="72"/>
      <c r="S103" s="72"/>
      <c r="T103" s="94"/>
      <c r="U103" s="415"/>
      <c r="V103" s="71"/>
      <c r="W103" s="71"/>
      <c r="X103" s="71"/>
      <c r="Y103" s="71"/>
      <c r="Z103" s="71"/>
      <c r="AA103" s="72"/>
      <c r="AB103" s="72"/>
      <c r="AC103" s="94"/>
      <c r="AD103" s="415"/>
      <c r="AE103" s="71"/>
      <c r="AF103" s="71"/>
      <c r="AG103" s="71"/>
      <c r="AH103" s="71"/>
      <c r="AI103" s="71"/>
      <c r="AJ103" s="72"/>
      <c r="AK103" s="72"/>
      <c r="AL103" s="71"/>
      <c r="AM103" s="94"/>
      <c r="AN103" s="94"/>
      <c r="AO103" s="94"/>
      <c r="AP103" s="94"/>
    </row>
    <row r="104" spans="1:42" ht="27.75" customHeight="1">
      <c r="A104" s="409"/>
      <c r="B104" s="410"/>
      <c r="C104" s="411"/>
      <c r="D104" s="412"/>
      <c r="E104" s="412"/>
      <c r="F104" s="412"/>
      <c r="G104" s="412"/>
      <c r="H104" s="412"/>
      <c r="I104" s="413"/>
      <c r="J104" s="413"/>
      <c r="K104" s="414"/>
      <c r="L104" s="415"/>
      <c r="M104" s="71"/>
      <c r="N104" s="71"/>
      <c r="O104" s="71"/>
      <c r="P104" s="71"/>
      <c r="Q104" s="71"/>
      <c r="R104" s="72"/>
      <c r="S104" s="72"/>
      <c r="T104" s="94"/>
      <c r="U104" s="415"/>
      <c r="V104" s="71"/>
      <c r="W104" s="71"/>
      <c r="X104" s="71"/>
      <c r="Y104" s="71"/>
      <c r="Z104" s="71"/>
      <c r="AA104" s="72"/>
      <c r="AB104" s="72"/>
      <c r="AC104" s="94"/>
      <c r="AD104" s="415"/>
      <c r="AE104" s="71"/>
      <c r="AF104" s="71"/>
      <c r="AG104" s="71"/>
      <c r="AH104" s="71"/>
      <c r="AI104" s="71"/>
      <c r="AJ104" s="72"/>
      <c r="AK104" s="72"/>
      <c r="AL104" s="71"/>
      <c r="AM104" s="94"/>
      <c r="AN104" s="94"/>
      <c r="AO104" s="94"/>
      <c r="AP104" s="94"/>
    </row>
    <row r="105" spans="1:42" ht="27.75" customHeight="1">
      <c r="A105" s="409"/>
      <c r="B105" s="410"/>
      <c r="C105" s="411"/>
      <c r="D105" s="412"/>
      <c r="E105" s="412"/>
      <c r="F105" s="412"/>
      <c r="G105" s="412"/>
      <c r="H105" s="412"/>
      <c r="I105" s="413"/>
      <c r="J105" s="413"/>
      <c r="K105" s="414"/>
      <c r="L105" s="415"/>
      <c r="M105" s="71"/>
      <c r="N105" s="71"/>
      <c r="O105" s="71"/>
      <c r="P105" s="71"/>
      <c r="Q105" s="71"/>
      <c r="R105" s="72"/>
      <c r="S105" s="72"/>
      <c r="T105" s="94"/>
      <c r="U105" s="415"/>
      <c r="V105" s="71"/>
      <c r="W105" s="71"/>
      <c r="X105" s="71"/>
      <c r="Y105" s="71"/>
      <c r="Z105" s="71"/>
      <c r="AA105" s="72"/>
      <c r="AB105" s="72"/>
      <c r="AC105" s="94"/>
      <c r="AD105" s="415"/>
      <c r="AE105" s="71"/>
      <c r="AF105" s="71"/>
      <c r="AG105" s="71"/>
      <c r="AH105" s="71"/>
      <c r="AI105" s="71"/>
      <c r="AJ105" s="72"/>
      <c r="AK105" s="72"/>
      <c r="AL105" s="71"/>
      <c r="AM105" s="94"/>
      <c r="AN105" s="94"/>
      <c r="AO105" s="94"/>
      <c r="AP105" s="94"/>
    </row>
    <row r="106" spans="1:42" ht="27.75" customHeight="1">
      <c r="A106" s="409"/>
      <c r="B106" s="410"/>
      <c r="C106" s="411"/>
      <c r="D106" s="412"/>
      <c r="E106" s="412"/>
      <c r="F106" s="412"/>
      <c r="G106" s="412"/>
      <c r="H106" s="412"/>
      <c r="I106" s="413"/>
      <c r="J106" s="413"/>
      <c r="K106" s="414"/>
      <c r="L106" s="415"/>
      <c r="M106" s="71"/>
      <c r="N106" s="71"/>
      <c r="O106" s="71"/>
      <c r="P106" s="71"/>
      <c r="Q106" s="71"/>
      <c r="R106" s="72"/>
      <c r="S106" s="72"/>
      <c r="T106" s="94"/>
      <c r="U106" s="415"/>
      <c r="V106" s="71"/>
      <c r="W106" s="71"/>
      <c r="X106" s="71"/>
      <c r="Y106" s="71"/>
      <c r="Z106" s="71"/>
      <c r="AA106" s="72"/>
      <c r="AB106" s="72"/>
      <c r="AC106" s="94"/>
      <c r="AD106" s="415"/>
      <c r="AE106" s="71"/>
      <c r="AF106" s="71"/>
      <c r="AG106" s="71"/>
      <c r="AH106" s="71"/>
      <c r="AI106" s="71"/>
      <c r="AJ106" s="72"/>
      <c r="AK106" s="72"/>
      <c r="AL106" s="71"/>
      <c r="AM106" s="94"/>
      <c r="AN106" s="94"/>
      <c r="AO106" s="94"/>
      <c r="AP106" s="94"/>
    </row>
    <row r="107" spans="1:42" ht="27.75" customHeight="1">
      <c r="A107" s="409"/>
      <c r="B107" s="410"/>
      <c r="C107" s="411"/>
      <c r="D107" s="412"/>
      <c r="E107" s="412"/>
      <c r="F107" s="412"/>
      <c r="G107" s="412"/>
      <c r="H107" s="412"/>
      <c r="I107" s="413"/>
      <c r="J107" s="413"/>
      <c r="K107" s="414"/>
      <c r="L107" s="415"/>
      <c r="M107" s="71"/>
      <c r="N107" s="71"/>
      <c r="O107" s="71"/>
      <c r="P107" s="71"/>
      <c r="Q107" s="71"/>
      <c r="R107" s="72"/>
      <c r="S107" s="72"/>
      <c r="T107" s="94"/>
      <c r="U107" s="415"/>
      <c r="V107" s="71"/>
      <c r="W107" s="71"/>
      <c r="X107" s="71"/>
      <c r="Y107" s="71"/>
      <c r="Z107" s="71"/>
      <c r="AA107" s="72"/>
      <c r="AB107" s="72"/>
      <c r="AC107" s="94"/>
      <c r="AD107" s="415"/>
      <c r="AE107" s="71"/>
      <c r="AF107" s="71"/>
      <c r="AG107" s="71"/>
      <c r="AH107" s="71"/>
      <c r="AI107" s="71"/>
      <c r="AJ107" s="72"/>
      <c r="AK107" s="72"/>
      <c r="AL107" s="71"/>
      <c r="AM107" s="94"/>
      <c r="AN107" s="94"/>
      <c r="AO107" s="94"/>
      <c r="AP107" s="94"/>
    </row>
    <row r="108" spans="1:42" ht="27.75" customHeight="1">
      <c r="A108" s="409"/>
      <c r="B108" s="410"/>
      <c r="C108" s="411"/>
      <c r="D108" s="412"/>
      <c r="E108" s="412"/>
      <c r="F108" s="412"/>
      <c r="G108" s="412"/>
      <c r="H108" s="412"/>
      <c r="I108" s="413"/>
      <c r="J108" s="413"/>
      <c r="K108" s="414"/>
      <c r="L108" s="415"/>
      <c r="M108" s="71"/>
      <c r="N108" s="71"/>
      <c r="O108" s="71"/>
      <c r="P108" s="71"/>
      <c r="Q108" s="71"/>
      <c r="R108" s="72"/>
      <c r="S108" s="72"/>
      <c r="T108" s="94"/>
      <c r="U108" s="415"/>
      <c r="V108" s="71"/>
      <c r="W108" s="71"/>
      <c r="X108" s="71"/>
      <c r="Y108" s="71"/>
      <c r="Z108" s="71"/>
      <c r="AA108" s="72"/>
      <c r="AB108" s="72"/>
      <c r="AC108" s="94"/>
      <c r="AD108" s="415"/>
      <c r="AE108" s="71"/>
      <c r="AF108" s="71"/>
      <c r="AG108" s="71"/>
      <c r="AH108" s="71"/>
      <c r="AI108" s="71"/>
      <c r="AJ108" s="72"/>
      <c r="AK108" s="72"/>
      <c r="AL108" s="71"/>
      <c r="AM108" s="94"/>
      <c r="AN108" s="94"/>
      <c r="AO108" s="94"/>
      <c r="AP108" s="94"/>
    </row>
    <row r="109" spans="1:42" ht="27.75" customHeight="1">
      <c r="A109" s="409"/>
      <c r="B109" s="410"/>
      <c r="C109" s="411"/>
      <c r="D109" s="412"/>
      <c r="E109" s="412"/>
      <c r="F109" s="412"/>
      <c r="G109" s="412"/>
      <c r="H109" s="412"/>
      <c r="I109" s="413"/>
      <c r="J109" s="413"/>
      <c r="K109" s="414"/>
      <c r="L109" s="415"/>
      <c r="M109" s="71"/>
      <c r="N109" s="71"/>
      <c r="O109" s="71"/>
      <c r="P109" s="71"/>
      <c r="Q109" s="71"/>
      <c r="R109" s="72"/>
      <c r="S109" s="72"/>
      <c r="T109" s="94"/>
      <c r="U109" s="415"/>
      <c r="V109" s="71"/>
      <c r="W109" s="71"/>
      <c r="X109" s="71"/>
      <c r="Y109" s="71"/>
      <c r="Z109" s="71"/>
      <c r="AA109" s="72"/>
      <c r="AB109" s="72"/>
      <c r="AC109" s="94"/>
      <c r="AD109" s="415"/>
      <c r="AE109" s="71"/>
      <c r="AF109" s="71"/>
      <c r="AG109" s="71"/>
      <c r="AH109" s="71"/>
      <c r="AI109" s="71"/>
      <c r="AJ109" s="72"/>
      <c r="AK109" s="72"/>
      <c r="AL109" s="71"/>
      <c r="AM109" s="94"/>
      <c r="AN109" s="94"/>
      <c r="AO109" s="94"/>
      <c r="AP109" s="94"/>
    </row>
    <row r="110" spans="1:42" ht="27.75" customHeight="1">
      <c r="A110" s="409"/>
      <c r="B110" s="410"/>
      <c r="C110" s="411"/>
      <c r="D110" s="412"/>
      <c r="E110" s="412"/>
      <c r="F110" s="412"/>
      <c r="G110" s="412"/>
      <c r="H110" s="412"/>
      <c r="I110" s="413"/>
      <c r="J110" s="413"/>
      <c r="K110" s="414"/>
      <c r="L110" s="415"/>
      <c r="M110" s="71"/>
      <c r="N110" s="71"/>
      <c r="O110" s="71"/>
      <c r="P110" s="71"/>
      <c r="Q110" s="71"/>
      <c r="R110" s="72"/>
      <c r="S110" s="72"/>
      <c r="T110" s="94"/>
      <c r="U110" s="415"/>
      <c r="V110" s="71"/>
      <c r="W110" s="71"/>
      <c r="X110" s="71"/>
      <c r="Y110" s="71"/>
      <c r="Z110" s="71"/>
      <c r="AA110" s="72"/>
      <c r="AB110" s="72"/>
      <c r="AC110" s="94"/>
      <c r="AD110" s="415"/>
      <c r="AE110" s="71"/>
      <c r="AF110" s="71"/>
      <c r="AG110" s="71"/>
      <c r="AH110" s="71"/>
      <c r="AI110" s="71"/>
      <c r="AJ110" s="72"/>
      <c r="AK110" s="72"/>
      <c r="AL110" s="71"/>
      <c r="AM110" s="94"/>
      <c r="AN110" s="94"/>
      <c r="AO110" s="94"/>
      <c r="AP110" s="94"/>
    </row>
    <row r="111" spans="1:42" ht="27.75" customHeight="1">
      <c r="A111" s="409"/>
      <c r="B111" s="410"/>
      <c r="C111" s="411"/>
      <c r="D111" s="412"/>
      <c r="E111" s="412"/>
      <c r="F111" s="412"/>
      <c r="G111" s="412"/>
      <c r="H111" s="412"/>
      <c r="I111" s="413"/>
      <c r="J111" s="413"/>
      <c r="K111" s="414"/>
      <c r="L111" s="415"/>
      <c r="M111" s="71"/>
      <c r="N111" s="71"/>
      <c r="O111" s="71"/>
      <c r="P111" s="71"/>
      <c r="Q111" s="71"/>
      <c r="R111" s="72"/>
      <c r="S111" s="72"/>
      <c r="T111" s="94"/>
      <c r="U111" s="415"/>
      <c r="V111" s="71"/>
      <c r="W111" s="71"/>
      <c r="X111" s="71"/>
      <c r="Y111" s="71"/>
      <c r="Z111" s="71"/>
      <c r="AA111" s="72"/>
      <c r="AB111" s="72"/>
      <c r="AC111" s="94"/>
      <c r="AD111" s="415"/>
      <c r="AE111" s="71"/>
      <c r="AF111" s="71"/>
      <c r="AG111" s="71"/>
      <c r="AH111" s="71"/>
      <c r="AI111" s="71"/>
      <c r="AJ111" s="72"/>
      <c r="AK111" s="72"/>
      <c r="AL111" s="71"/>
      <c r="AM111" s="94"/>
      <c r="AN111" s="94"/>
      <c r="AO111" s="94"/>
      <c r="AP111" s="94"/>
    </row>
    <row r="112" spans="1:42" ht="27.75" customHeight="1">
      <c r="A112" s="409"/>
      <c r="B112" s="410"/>
      <c r="C112" s="411"/>
      <c r="D112" s="412"/>
      <c r="E112" s="412"/>
      <c r="F112" s="412"/>
      <c r="G112" s="412"/>
      <c r="H112" s="412"/>
      <c r="I112" s="413"/>
      <c r="J112" s="413"/>
      <c r="K112" s="414"/>
      <c r="L112" s="415"/>
      <c r="M112" s="71"/>
      <c r="N112" s="71"/>
      <c r="O112" s="71"/>
      <c r="P112" s="71"/>
      <c r="Q112" s="71"/>
      <c r="R112" s="72"/>
      <c r="S112" s="72"/>
      <c r="T112" s="94"/>
      <c r="U112" s="415"/>
      <c r="V112" s="71"/>
      <c r="W112" s="71"/>
      <c r="X112" s="71"/>
      <c r="Y112" s="71"/>
      <c r="Z112" s="71"/>
      <c r="AA112" s="72"/>
      <c r="AB112" s="72"/>
      <c r="AC112" s="94"/>
      <c r="AD112" s="415"/>
      <c r="AE112" s="71"/>
      <c r="AF112" s="71"/>
      <c r="AG112" s="71"/>
      <c r="AH112" s="71"/>
      <c r="AI112" s="71"/>
      <c r="AJ112" s="72"/>
      <c r="AK112" s="72"/>
      <c r="AL112" s="71"/>
      <c r="AM112" s="94"/>
      <c r="AN112" s="94"/>
      <c r="AO112" s="94"/>
      <c r="AP112" s="94"/>
    </row>
    <row r="113" spans="1:42" ht="27.75" customHeight="1">
      <c r="A113" s="409"/>
      <c r="B113" s="410"/>
      <c r="C113" s="411"/>
      <c r="D113" s="412"/>
      <c r="E113" s="412"/>
      <c r="F113" s="412"/>
      <c r="G113" s="412"/>
      <c r="H113" s="412"/>
      <c r="I113" s="413"/>
      <c r="J113" s="413"/>
      <c r="K113" s="414"/>
      <c r="L113" s="415"/>
      <c r="M113" s="71"/>
      <c r="N113" s="71"/>
      <c r="O113" s="71"/>
      <c r="P113" s="71"/>
      <c r="Q113" s="71"/>
      <c r="R113" s="72"/>
      <c r="S113" s="72"/>
      <c r="T113" s="94"/>
      <c r="U113" s="415"/>
      <c r="V113" s="71"/>
      <c r="W113" s="71"/>
      <c r="X113" s="71"/>
      <c r="Y113" s="71"/>
      <c r="Z113" s="71"/>
      <c r="AA113" s="72"/>
      <c r="AB113" s="72"/>
      <c r="AC113" s="94"/>
      <c r="AD113" s="415"/>
      <c r="AE113" s="71"/>
      <c r="AF113" s="71"/>
      <c r="AG113" s="71"/>
      <c r="AH113" s="71"/>
      <c r="AI113" s="71"/>
      <c r="AJ113" s="72"/>
      <c r="AK113" s="72"/>
      <c r="AL113" s="71"/>
      <c r="AM113" s="94"/>
      <c r="AN113" s="94"/>
      <c r="AO113" s="94"/>
      <c r="AP113" s="94"/>
    </row>
    <row r="114" spans="1:42" ht="27.75" customHeight="1">
      <c r="A114" s="409"/>
      <c r="B114" s="410"/>
      <c r="C114" s="411"/>
      <c r="D114" s="412"/>
      <c r="E114" s="412"/>
      <c r="F114" s="412"/>
      <c r="G114" s="412"/>
      <c r="H114" s="412"/>
      <c r="I114" s="413"/>
      <c r="J114" s="413"/>
      <c r="K114" s="414"/>
      <c r="L114" s="415"/>
      <c r="M114" s="71"/>
      <c r="N114" s="71"/>
      <c r="O114" s="71"/>
      <c r="P114" s="71"/>
      <c r="Q114" s="71"/>
      <c r="R114" s="72"/>
      <c r="S114" s="72"/>
      <c r="T114" s="94"/>
      <c r="U114" s="415"/>
      <c r="V114" s="71"/>
      <c r="W114" s="71"/>
      <c r="X114" s="71"/>
      <c r="Y114" s="71"/>
      <c r="Z114" s="71"/>
      <c r="AA114" s="72"/>
      <c r="AB114" s="72"/>
      <c r="AC114" s="94"/>
      <c r="AD114" s="415"/>
      <c r="AE114" s="71"/>
      <c r="AF114" s="71"/>
      <c r="AG114" s="71"/>
      <c r="AH114" s="71"/>
      <c r="AI114" s="71"/>
      <c r="AJ114" s="72"/>
      <c r="AK114" s="72"/>
      <c r="AL114" s="71"/>
      <c r="AM114" s="94"/>
      <c r="AN114" s="94"/>
      <c r="AO114" s="94"/>
      <c r="AP114" s="94"/>
    </row>
    <row r="115" spans="1:42" ht="27.75" customHeight="1">
      <c r="A115" s="409"/>
      <c r="B115" s="410"/>
      <c r="C115" s="411"/>
      <c r="D115" s="412"/>
      <c r="E115" s="412"/>
      <c r="F115" s="412"/>
      <c r="G115" s="412"/>
      <c r="H115" s="412"/>
      <c r="I115" s="413"/>
      <c r="J115" s="413"/>
      <c r="K115" s="414"/>
      <c r="L115" s="415"/>
      <c r="M115" s="71"/>
      <c r="N115" s="71"/>
      <c r="O115" s="71"/>
      <c r="P115" s="71"/>
      <c r="Q115" s="71"/>
      <c r="R115" s="72"/>
      <c r="S115" s="72"/>
      <c r="T115" s="94"/>
      <c r="U115" s="415"/>
      <c r="V115" s="71"/>
      <c r="W115" s="71"/>
      <c r="X115" s="71"/>
      <c r="Y115" s="71"/>
      <c r="Z115" s="71"/>
      <c r="AA115" s="72"/>
      <c r="AB115" s="72"/>
      <c r="AC115" s="94"/>
      <c r="AD115" s="415"/>
      <c r="AE115" s="71"/>
      <c r="AF115" s="71"/>
      <c r="AG115" s="71"/>
      <c r="AH115" s="71"/>
      <c r="AI115" s="71"/>
      <c r="AJ115" s="72"/>
      <c r="AK115" s="72"/>
      <c r="AL115" s="71"/>
      <c r="AM115" s="94"/>
      <c r="AN115" s="94"/>
      <c r="AO115" s="94"/>
      <c r="AP115" s="94"/>
    </row>
    <row r="116" spans="1:42" ht="27.75" customHeight="1">
      <c r="A116" s="409"/>
      <c r="B116" s="410"/>
      <c r="C116" s="411"/>
      <c r="D116" s="412"/>
      <c r="E116" s="412"/>
      <c r="F116" s="412"/>
      <c r="G116" s="412"/>
      <c r="H116" s="412"/>
      <c r="I116" s="413"/>
      <c r="J116" s="413"/>
      <c r="K116" s="414"/>
      <c r="L116" s="415"/>
      <c r="M116" s="71"/>
      <c r="N116" s="71"/>
      <c r="O116" s="71"/>
      <c r="P116" s="71"/>
      <c r="Q116" s="71"/>
      <c r="R116" s="72"/>
      <c r="S116" s="72"/>
      <c r="T116" s="94"/>
      <c r="U116" s="415"/>
      <c r="V116" s="71"/>
      <c r="W116" s="71"/>
      <c r="X116" s="71"/>
      <c r="Y116" s="71"/>
      <c r="Z116" s="71"/>
      <c r="AA116" s="72"/>
      <c r="AB116" s="72"/>
      <c r="AC116" s="94"/>
      <c r="AD116" s="415"/>
      <c r="AE116" s="71"/>
      <c r="AF116" s="71"/>
      <c r="AG116" s="71"/>
      <c r="AH116" s="71"/>
      <c r="AI116" s="71"/>
      <c r="AJ116" s="72"/>
      <c r="AK116" s="72"/>
      <c r="AL116" s="71"/>
      <c r="AM116" s="94"/>
      <c r="AN116" s="94"/>
      <c r="AO116" s="94"/>
      <c r="AP116" s="94"/>
    </row>
    <row r="117" spans="1:42" ht="27.75" customHeight="1">
      <c r="A117" s="409"/>
      <c r="B117" s="410"/>
      <c r="C117" s="411"/>
      <c r="D117" s="412"/>
      <c r="E117" s="412"/>
      <c r="F117" s="412"/>
      <c r="G117" s="412"/>
      <c r="H117" s="412"/>
      <c r="I117" s="413"/>
      <c r="J117" s="413"/>
      <c r="K117" s="414"/>
      <c r="L117" s="415"/>
      <c r="M117" s="71"/>
      <c r="N117" s="71"/>
      <c r="O117" s="71"/>
      <c r="P117" s="71"/>
      <c r="Q117" s="71"/>
      <c r="R117" s="72"/>
      <c r="S117" s="72"/>
      <c r="T117" s="94"/>
      <c r="U117" s="415"/>
      <c r="V117" s="71"/>
      <c r="W117" s="71"/>
      <c r="X117" s="71"/>
      <c r="Y117" s="71"/>
      <c r="Z117" s="71"/>
      <c r="AA117" s="72"/>
      <c r="AB117" s="72"/>
      <c r="AC117" s="94"/>
      <c r="AD117" s="415"/>
      <c r="AE117" s="71"/>
      <c r="AF117" s="71"/>
      <c r="AG117" s="71"/>
      <c r="AH117" s="71"/>
      <c r="AI117" s="71"/>
      <c r="AJ117" s="72"/>
      <c r="AK117" s="72"/>
      <c r="AL117" s="71"/>
      <c r="AM117" s="94"/>
      <c r="AN117" s="94"/>
      <c r="AO117" s="94"/>
      <c r="AP117" s="94"/>
    </row>
    <row r="118" spans="1:42" ht="27.75" customHeight="1">
      <c r="A118" s="409"/>
      <c r="B118" s="410"/>
      <c r="C118" s="411"/>
      <c r="D118" s="412"/>
      <c r="E118" s="412"/>
      <c r="F118" s="412"/>
      <c r="G118" s="412"/>
      <c r="H118" s="412"/>
      <c r="I118" s="413"/>
      <c r="J118" s="413"/>
      <c r="K118" s="414"/>
      <c r="L118" s="415"/>
      <c r="M118" s="71"/>
      <c r="N118" s="71"/>
      <c r="O118" s="71"/>
      <c r="P118" s="71"/>
      <c r="Q118" s="71"/>
      <c r="R118" s="72"/>
      <c r="S118" s="72"/>
      <c r="T118" s="94"/>
      <c r="U118" s="415"/>
      <c r="V118" s="71"/>
      <c r="W118" s="71"/>
      <c r="X118" s="71"/>
      <c r="Y118" s="71"/>
      <c r="Z118" s="71"/>
      <c r="AA118" s="72"/>
      <c r="AB118" s="72"/>
      <c r="AC118" s="94"/>
      <c r="AD118" s="415"/>
      <c r="AE118" s="71"/>
      <c r="AF118" s="71"/>
      <c r="AG118" s="71"/>
      <c r="AH118" s="71"/>
      <c r="AI118" s="71"/>
      <c r="AJ118" s="72"/>
      <c r="AK118" s="72"/>
      <c r="AL118" s="71"/>
      <c r="AM118" s="94"/>
      <c r="AN118" s="94"/>
      <c r="AO118" s="94"/>
      <c r="AP118" s="94"/>
    </row>
    <row r="119" spans="1:42" ht="27.75" customHeight="1">
      <c r="A119" s="409"/>
      <c r="B119" s="410"/>
      <c r="C119" s="411"/>
      <c r="D119" s="412"/>
      <c r="E119" s="412"/>
      <c r="F119" s="412"/>
      <c r="G119" s="412"/>
      <c r="H119" s="412"/>
      <c r="I119" s="413"/>
      <c r="J119" s="413"/>
      <c r="K119" s="414"/>
      <c r="L119" s="415"/>
      <c r="M119" s="71"/>
      <c r="N119" s="71"/>
      <c r="O119" s="71"/>
      <c r="P119" s="71"/>
      <c r="Q119" s="71"/>
      <c r="R119" s="72"/>
      <c r="S119" s="72"/>
      <c r="T119" s="94"/>
      <c r="U119" s="415"/>
      <c r="V119" s="71"/>
      <c r="W119" s="71"/>
      <c r="X119" s="71"/>
      <c r="Y119" s="71"/>
      <c r="Z119" s="71"/>
      <c r="AA119" s="72"/>
      <c r="AB119" s="72"/>
      <c r="AC119" s="94"/>
      <c r="AD119" s="415"/>
      <c r="AE119" s="71"/>
      <c r="AF119" s="71"/>
      <c r="AG119" s="71"/>
      <c r="AH119" s="71"/>
      <c r="AI119" s="71"/>
      <c r="AJ119" s="72"/>
      <c r="AK119" s="72"/>
      <c r="AL119" s="71"/>
      <c r="AM119" s="94"/>
      <c r="AN119" s="94"/>
      <c r="AO119" s="94"/>
      <c r="AP119" s="94"/>
    </row>
    <row r="120" spans="1:42" ht="27.75" customHeight="1">
      <c r="A120" s="409"/>
      <c r="B120" s="410"/>
      <c r="C120" s="411"/>
      <c r="D120" s="412"/>
      <c r="E120" s="412"/>
      <c r="F120" s="412"/>
      <c r="G120" s="412"/>
      <c r="H120" s="412"/>
      <c r="I120" s="413"/>
      <c r="J120" s="413"/>
      <c r="K120" s="414"/>
      <c r="L120" s="415"/>
      <c r="M120" s="71"/>
      <c r="N120" s="71"/>
      <c r="O120" s="71"/>
      <c r="P120" s="71"/>
      <c r="Q120" s="71"/>
      <c r="R120" s="72"/>
      <c r="S120" s="72"/>
      <c r="T120" s="94"/>
      <c r="U120" s="415"/>
      <c r="V120" s="71"/>
      <c r="W120" s="71"/>
      <c r="X120" s="71"/>
      <c r="Y120" s="71"/>
      <c r="Z120" s="71"/>
      <c r="AA120" s="72"/>
      <c r="AB120" s="72"/>
      <c r="AC120" s="94"/>
      <c r="AD120" s="415"/>
      <c r="AE120" s="71"/>
      <c r="AF120" s="71"/>
      <c r="AG120" s="71"/>
      <c r="AH120" s="71"/>
      <c r="AI120" s="71"/>
      <c r="AJ120" s="72"/>
      <c r="AK120" s="72"/>
      <c r="AL120" s="71"/>
      <c r="AM120" s="94"/>
      <c r="AN120" s="94"/>
      <c r="AO120" s="94"/>
      <c r="AP120" s="94"/>
    </row>
    <row r="121" spans="1:42" ht="27.75" customHeight="1">
      <c r="A121" s="409"/>
      <c r="B121" s="410"/>
      <c r="C121" s="411"/>
      <c r="D121" s="412"/>
      <c r="E121" s="412"/>
      <c r="F121" s="412"/>
      <c r="G121" s="412"/>
      <c r="H121" s="412"/>
      <c r="I121" s="413"/>
      <c r="J121" s="413"/>
      <c r="K121" s="414"/>
      <c r="L121" s="415"/>
      <c r="M121" s="71"/>
      <c r="N121" s="71"/>
      <c r="O121" s="71"/>
      <c r="P121" s="71"/>
      <c r="Q121" s="71"/>
      <c r="R121" s="72"/>
      <c r="S121" s="72"/>
      <c r="T121" s="94"/>
      <c r="U121" s="415"/>
      <c r="V121" s="71"/>
      <c r="W121" s="71"/>
      <c r="X121" s="71"/>
      <c r="Y121" s="71"/>
      <c r="Z121" s="71"/>
      <c r="AA121" s="72"/>
      <c r="AB121" s="72"/>
      <c r="AC121" s="94"/>
      <c r="AD121" s="415"/>
      <c r="AE121" s="71"/>
      <c r="AF121" s="71"/>
      <c r="AG121" s="71"/>
      <c r="AH121" s="71"/>
      <c r="AI121" s="71"/>
      <c r="AJ121" s="72"/>
      <c r="AK121" s="72"/>
      <c r="AL121" s="71"/>
      <c r="AM121" s="94"/>
      <c r="AN121" s="94"/>
      <c r="AO121" s="94"/>
      <c r="AP121" s="94"/>
    </row>
    <row r="122" spans="1:42" ht="27.75" customHeight="1">
      <c r="A122" s="409"/>
      <c r="B122" s="410"/>
      <c r="C122" s="411"/>
      <c r="D122" s="412"/>
      <c r="E122" s="412"/>
      <c r="F122" s="412"/>
      <c r="G122" s="412"/>
      <c r="H122" s="412"/>
      <c r="I122" s="413"/>
      <c r="J122" s="413"/>
      <c r="K122" s="414"/>
      <c r="L122" s="415"/>
      <c r="M122" s="71"/>
      <c r="N122" s="71"/>
      <c r="O122" s="71"/>
      <c r="P122" s="71"/>
      <c r="Q122" s="71"/>
      <c r="R122" s="72"/>
      <c r="S122" s="72"/>
      <c r="T122" s="94"/>
      <c r="U122" s="415"/>
      <c r="V122" s="71"/>
      <c r="W122" s="71"/>
      <c r="X122" s="71"/>
      <c r="Y122" s="71"/>
      <c r="Z122" s="71"/>
      <c r="AA122" s="72"/>
      <c r="AB122" s="72"/>
      <c r="AC122" s="94"/>
      <c r="AD122" s="415"/>
      <c r="AE122" s="71"/>
      <c r="AF122" s="71"/>
      <c r="AG122" s="71"/>
      <c r="AH122" s="71"/>
      <c r="AI122" s="71"/>
      <c r="AJ122" s="72"/>
      <c r="AK122" s="72"/>
      <c r="AL122" s="71"/>
      <c r="AM122" s="94"/>
      <c r="AN122" s="94"/>
      <c r="AO122" s="94"/>
      <c r="AP122" s="94"/>
    </row>
    <row r="123" spans="1:42" ht="27.75" customHeight="1">
      <c r="A123" s="409"/>
      <c r="B123" s="410"/>
      <c r="C123" s="411"/>
      <c r="D123" s="412"/>
      <c r="E123" s="412"/>
      <c r="F123" s="412"/>
      <c r="G123" s="412"/>
      <c r="H123" s="412"/>
      <c r="I123" s="413"/>
      <c r="J123" s="413"/>
      <c r="K123" s="414"/>
      <c r="L123" s="415"/>
      <c r="M123" s="71"/>
      <c r="N123" s="71"/>
      <c r="O123" s="71"/>
      <c r="P123" s="71"/>
      <c r="Q123" s="71"/>
      <c r="R123" s="72"/>
      <c r="S123" s="72"/>
      <c r="T123" s="94"/>
      <c r="U123" s="415"/>
      <c r="V123" s="71"/>
      <c r="W123" s="71"/>
      <c r="X123" s="71"/>
      <c r="Y123" s="71"/>
      <c r="Z123" s="71"/>
      <c r="AA123" s="72"/>
      <c r="AB123" s="72"/>
      <c r="AC123" s="94"/>
      <c r="AD123" s="415"/>
      <c r="AE123" s="71"/>
      <c r="AF123" s="71"/>
      <c r="AG123" s="71"/>
      <c r="AH123" s="71"/>
      <c r="AI123" s="71"/>
      <c r="AJ123" s="72"/>
      <c r="AK123" s="72"/>
      <c r="AL123" s="71"/>
      <c r="AM123" s="94"/>
      <c r="AN123" s="94"/>
      <c r="AO123" s="94"/>
      <c r="AP123" s="94"/>
    </row>
    <row r="124" spans="1:42" ht="27.75" customHeight="1">
      <c r="A124" s="409"/>
      <c r="B124" s="410"/>
      <c r="C124" s="411"/>
      <c r="D124" s="412"/>
      <c r="E124" s="412"/>
      <c r="F124" s="412"/>
      <c r="G124" s="412"/>
      <c r="H124" s="412"/>
      <c r="I124" s="413"/>
      <c r="J124" s="413"/>
      <c r="K124" s="414"/>
      <c r="L124" s="415"/>
      <c r="M124" s="71"/>
      <c r="N124" s="71"/>
      <c r="O124" s="71"/>
      <c r="P124" s="71"/>
      <c r="Q124" s="71"/>
      <c r="R124" s="72"/>
      <c r="S124" s="72"/>
      <c r="T124" s="94"/>
      <c r="U124" s="415"/>
      <c r="V124" s="71"/>
      <c r="W124" s="71"/>
      <c r="X124" s="71"/>
      <c r="Y124" s="71"/>
      <c r="Z124" s="71"/>
      <c r="AA124" s="72"/>
      <c r="AB124" s="72"/>
      <c r="AC124" s="94"/>
      <c r="AD124" s="415"/>
      <c r="AE124" s="71"/>
      <c r="AF124" s="71"/>
      <c r="AG124" s="71"/>
      <c r="AH124" s="71"/>
      <c r="AI124" s="71"/>
      <c r="AJ124" s="72"/>
      <c r="AK124" s="72"/>
      <c r="AL124" s="71"/>
      <c r="AM124" s="94"/>
      <c r="AN124" s="94"/>
      <c r="AO124" s="94"/>
      <c r="AP124" s="94"/>
    </row>
    <row r="125" spans="1:42" ht="27.75" customHeight="1">
      <c r="A125" s="409"/>
      <c r="B125" s="410"/>
      <c r="C125" s="411"/>
      <c r="D125" s="412"/>
      <c r="E125" s="412"/>
      <c r="F125" s="412"/>
      <c r="G125" s="412"/>
      <c r="H125" s="412"/>
      <c r="I125" s="413"/>
      <c r="J125" s="413"/>
      <c r="K125" s="414"/>
      <c r="L125" s="415"/>
      <c r="M125" s="71"/>
      <c r="N125" s="71"/>
      <c r="O125" s="71"/>
      <c r="P125" s="71"/>
      <c r="Q125" s="71"/>
      <c r="R125" s="72"/>
      <c r="S125" s="72"/>
      <c r="T125" s="94"/>
      <c r="U125" s="415"/>
      <c r="V125" s="71"/>
      <c r="W125" s="71"/>
      <c r="X125" s="71"/>
      <c r="Y125" s="71"/>
      <c r="Z125" s="71"/>
      <c r="AA125" s="72"/>
      <c r="AB125" s="72"/>
      <c r="AC125" s="94"/>
      <c r="AD125" s="415"/>
      <c r="AE125" s="71"/>
      <c r="AF125" s="71"/>
      <c r="AG125" s="71"/>
      <c r="AH125" s="71"/>
      <c r="AI125" s="71"/>
      <c r="AJ125" s="72"/>
      <c r="AK125" s="72"/>
      <c r="AL125" s="71"/>
      <c r="AM125" s="94"/>
      <c r="AN125" s="94"/>
      <c r="AO125" s="94"/>
      <c r="AP125" s="94"/>
    </row>
    <row r="126" spans="1:42" ht="27.75" customHeight="1">
      <c r="A126" s="409"/>
      <c r="B126" s="410"/>
      <c r="C126" s="411"/>
      <c r="D126" s="412"/>
      <c r="E126" s="412"/>
      <c r="F126" s="412"/>
      <c r="G126" s="412"/>
      <c r="H126" s="412"/>
      <c r="I126" s="413"/>
      <c r="J126" s="413"/>
      <c r="K126" s="414"/>
      <c r="L126" s="415"/>
      <c r="M126" s="71"/>
      <c r="N126" s="71"/>
      <c r="O126" s="71"/>
      <c r="P126" s="71"/>
      <c r="Q126" s="71"/>
      <c r="R126" s="72"/>
      <c r="S126" s="72"/>
      <c r="T126" s="94"/>
      <c r="U126" s="415"/>
      <c r="V126" s="71"/>
      <c r="W126" s="71"/>
      <c r="X126" s="71"/>
      <c r="Y126" s="71"/>
      <c r="Z126" s="71"/>
      <c r="AA126" s="72"/>
      <c r="AB126" s="72"/>
      <c r="AC126" s="94"/>
      <c r="AD126" s="415"/>
      <c r="AE126" s="71"/>
      <c r="AF126" s="71"/>
      <c r="AG126" s="71"/>
      <c r="AH126" s="71"/>
      <c r="AI126" s="71"/>
      <c r="AJ126" s="72"/>
      <c r="AK126" s="72"/>
      <c r="AL126" s="71"/>
      <c r="AM126" s="94"/>
      <c r="AN126" s="94"/>
      <c r="AO126" s="94"/>
      <c r="AP126" s="94"/>
    </row>
  </sheetData>
  <sheetProtection selectLockedCells="1" selectUnlockedCells="1"/>
  <mergeCells count="4">
    <mergeCell ref="D2:I2"/>
    <mergeCell ref="M2:R2"/>
    <mergeCell ref="V2:AA2"/>
    <mergeCell ref="AE2:AJ2"/>
  </mergeCells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06"/>
  <sheetViews>
    <sheetView zoomScaleSheetLayoutView="100" zoomScalePageLayoutView="0" workbookViewId="0" topLeftCell="A40">
      <selection activeCell="O22" sqref="O22"/>
    </sheetView>
  </sheetViews>
  <sheetFormatPr defaultColWidth="9.00390625" defaultRowHeight="12.75"/>
  <cols>
    <col min="1" max="1" width="5.125" style="226" customWidth="1"/>
    <col min="2" max="2" width="23.625" style="227" customWidth="1"/>
    <col min="3" max="3" width="21.625" style="228" customWidth="1"/>
    <col min="4" max="4" width="4.625" style="228" customWidth="1"/>
    <col min="5" max="10" width="7.625" style="32" customWidth="1"/>
    <col min="11" max="11" width="10.625" style="229" customWidth="1"/>
    <col min="12" max="12" width="12.625" style="229" customWidth="1"/>
    <col min="13" max="15" width="12.625" style="0" customWidth="1"/>
  </cols>
  <sheetData>
    <row r="1" spans="1:13" ht="26.25">
      <c r="A1" s="367" t="s">
        <v>86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133"/>
      <c r="M1" s="133"/>
    </row>
    <row r="3" spans="1:12" ht="12" customHeight="1">
      <c r="A3" s="368" t="s">
        <v>159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231"/>
    </row>
    <row r="4" spans="1:12" ht="12" customHeight="1">
      <c r="A4" s="368"/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231"/>
    </row>
    <row r="5" spans="2:12" ht="20.25"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</row>
    <row r="6" spans="2:12" ht="20.25">
      <c r="B6" s="332" t="s">
        <v>60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</row>
    <row r="7" spans="2:12" ht="20.25">
      <c r="B7" s="251"/>
      <c r="C7" s="231"/>
      <c r="D7" s="231"/>
      <c r="E7" s="231"/>
      <c r="F7" s="231"/>
      <c r="G7" s="231"/>
      <c r="H7" s="231"/>
      <c r="I7" s="231"/>
      <c r="J7" s="231"/>
      <c r="K7" s="231"/>
      <c r="L7" s="231"/>
    </row>
    <row r="8" spans="1:12" ht="19.5" customHeight="1">
      <c r="A8" s="232"/>
      <c r="B8" s="233"/>
      <c r="C8" s="234"/>
      <c r="D8" s="234"/>
      <c r="E8" s="333"/>
      <c r="F8" s="334" t="s">
        <v>160</v>
      </c>
      <c r="G8" s="335"/>
      <c r="H8" s="333"/>
      <c r="I8" s="334" t="s">
        <v>161</v>
      </c>
      <c r="J8" s="335"/>
      <c r="K8" s="86" t="s">
        <v>162</v>
      </c>
      <c r="L8" s="231"/>
    </row>
    <row r="9" spans="1:12" s="232" customFormat="1" ht="19.5" customHeight="1">
      <c r="A9" s="336" t="s">
        <v>61</v>
      </c>
      <c r="B9" s="238" t="s">
        <v>0</v>
      </c>
      <c r="C9" s="86" t="s">
        <v>169</v>
      </c>
      <c r="D9" s="337" t="s">
        <v>2</v>
      </c>
      <c r="E9" s="338" t="s">
        <v>92</v>
      </c>
      <c r="F9" s="339" t="s">
        <v>163</v>
      </c>
      <c r="G9" s="337" t="s">
        <v>94</v>
      </c>
      <c r="H9" s="338" t="s">
        <v>92</v>
      </c>
      <c r="I9" s="339" t="s">
        <v>93</v>
      </c>
      <c r="J9" s="339" t="s">
        <v>94</v>
      </c>
      <c r="K9" s="340" t="s">
        <v>164</v>
      </c>
      <c r="L9" s="236"/>
    </row>
    <row r="10" spans="1:11" s="232" customFormat="1" ht="24.75" customHeight="1">
      <c r="A10" s="341">
        <v>1</v>
      </c>
      <c r="B10" s="332" t="s">
        <v>26</v>
      </c>
      <c r="C10" s="342" t="s">
        <v>168</v>
      </c>
      <c r="D10" s="19" t="s">
        <v>19</v>
      </c>
      <c r="E10" s="341">
        <v>407</v>
      </c>
      <c r="F10" s="341">
        <v>341</v>
      </c>
      <c r="G10" s="341">
        <f aca="true" t="shared" si="0" ref="G10:G18">SUM(E10:F10)</f>
        <v>748</v>
      </c>
      <c r="H10" s="343">
        <f>MAX(přehled!D7:AL7)</f>
        <v>515</v>
      </c>
      <c r="I10" s="343">
        <f>SMALL(přehled!K7:AL7,24)</f>
        <v>459</v>
      </c>
      <c r="J10" s="156">
        <f aca="true" t="shared" si="1" ref="J10:J18">SUM(H10:I10)</f>
        <v>974</v>
      </c>
      <c r="K10" s="420">
        <f aca="true" t="shared" si="2" ref="K10:K18">SUM(J10,-G10)</f>
        <v>226</v>
      </c>
    </row>
    <row r="11" spans="1:11" s="232" customFormat="1" ht="24.75" customHeight="1">
      <c r="A11" s="239">
        <v>2</v>
      </c>
      <c r="B11" s="240" t="s">
        <v>30</v>
      </c>
      <c r="C11" s="344" t="s">
        <v>21</v>
      </c>
      <c r="D11" s="242" t="s">
        <v>19</v>
      </c>
      <c r="E11" s="239">
        <v>438</v>
      </c>
      <c r="F11" s="239">
        <v>410</v>
      </c>
      <c r="G11" s="239">
        <f t="shared" si="0"/>
        <v>848</v>
      </c>
      <c r="H11" s="343">
        <f>MAX(přehled!D9:AL9)</f>
        <v>560</v>
      </c>
      <c r="I11" s="343">
        <f>SMALL(přehled!K9:AL9,24)</f>
        <v>454</v>
      </c>
      <c r="J11" s="345">
        <f t="shared" si="1"/>
        <v>1014</v>
      </c>
      <c r="K11" s="421">
        <f t="shared" si="2"/>
        <v>166</v>
      </c>
    </row>
    <row r="12" spans="1:11" s="232" customFormat="1" ht="24.75" customHeight="1">
      <c r="A12" s="239">
        <v>3</v>
      </c>
      <c r="B12" s="151" t="s">
        <v>17</v>
      </c>
      <c r="C12" s="158" t="s">
        <v>18</v>
      </c>
      <c r="D12" s="242" t="s">
        <v>19</v>
      </c>
      <c r="E12" s="239">
        <v>522</v>
      </c>
      <c r="F12" s="239">
        <v>501</v>
      </c>
      <c r="G12" s="239">
        <f t="shared" si="0"/>
        <v>1023</v>
      </c>
      <c r="H12" s="343">
        <f>MAX(přehled!D3:AL3)</f>
        <v>593</v>
      </c>
      <c r="I12" s="343">
        <f>SMALL(přehled!K3:AL3,24)</f>
        <v>543</v>
      </c>
      <c r="J12" s="345">
        <f t="shared" si="1"/>
        <v>1136</v>
      </c>
      <c r="K12" s="421">
        <f t="shared" si="2"/>
        <v>113</v>
      </c>
    </row>
    <row r="13" spans="1:12" ht="24.75" customHeight="1">
      <c r="A13" s="239">
        <v>4</v>
      </c>
      <c r="B13" s="245" t="s">
        <v>20</v>
      </c>
      <c r="C13" s="246" t="s">
        <v>21</v>
      </c>
      <c r="D13" s="242" t="s">
        <v>19</v>
      </c>
      <c r="E13" s="239">
        <v>492</v>
      </c>
      <c r="F13" s="239">
        <v>463</v>
      </c>
      <c r="G13" s="239">
        <f t="shared" si="0"/>
        <v>955</v>
      </c>
      <c r="H13" s="343">
        <f>MAX(přehled!D4:AL4)</f>
        <v>565</v>
      </c>
      <c r="I13" s="343">
        <f>SMALL(přehled!K4:AL4,24)</f>
        <v>500</v>
      </c>
      <c r="J13" s="345">
        <f t="shared" si="1"/>
        <v>1065</v>
      </c>
      <c r="K13" s="421">
        <f t="shared" si="2"/>
        <v>110</v>
      </c>
      <c r="L13"/>
    </row>
    <row r="14" spans="1:12" ht="24.75" customHeight="1">
      <c r="A14" s="239">
        <v>5</v>
      </c>
      <c r="B14" s="245" t="s">
        <v>22</v>
      </c>
      <c r="C14" s="163" t="s">
        <v>23</v>
      </c>
      <c r="D14" s="242" t="s">
        <v>19</v>
      </c>
      <c r="E14" s="239">
        <v>344</v>
      </c>
      <c r="F14" s="239">
        <v>273</v>
      </c>
      <c r="G14" s="239">
        <f t="shared" si="0"/>
        <v>617</v>
      </c>
      <c r="H14" s="343">
        <f>MAX(přehled!D5:AL5)</f>
        <v>358</v>
      </c>
      <c r="I14" s="343">
        <f>SMALL(přehled!K5:AL5,24)</f>
        <v>329</v>
      </c>
      <c r="J14" s="345">
        <f t="shared" si="1"/>
        <v>687</v>
      </c>
      <c r="K14" s="421">
        <f t="shared" si="2"/>
        <v>70</v>
      </c>
      <c r="L14"/>
    </row>
    <row r="15" spans="1:12" ht="24.75" customHeight="1">
      <c r="A15" s="239">
        <v>6</v>
      </c>
      <c r="B15" s="247" t="s">
        <v>31</v>
      </c>
      <c r="C15" s="158" t="s">
        <v>18</v>
      </c>
      <c r="D15" s="242" t="s">
        <v>19</v>
      </c>
      <c r="E15" s="239">
        <v>473</v>
      </c>
      <c r="F15" s="239">
        <v>427</v>
      </c>
      <c r="G15" s="239">
        <f t="shared" si="0"/>
        <v>900</v>
      </c>
      <c r="H15" s="343">
        <f>MAX(přehled!D10:AL10)</f>
        <v>499</v>
      </c>
      <c r="I15" s="343">
        <f>SMALL(přehled!K10:AL10,24)</f>
        <v>454</v>
      </c>
      <c r="J15" s="345">
        <f t="shared" si="1"/>
        <v>953</v>
      </c>
      <c r="K15" s="421">
        <f t="shared" si="2"/>
        <v>53</v>
      </c>
      <c r="L15"/>
    </row>
    <row r="16" spans="1:12" ht="24.75" customHeight="1">
      <c r="A16" s="225">
        <v>7</v>
      </c>
      <c r="B16" s="240" t="s">
        <v>32</v>
      </c>
      <c r="C16" s="344" t="s">
        <v>74</v>
      </c>
      <c r="D16" s="248" t="s">
        <v>19</v>
      </c>
      <c r="E16" s="225">
        <v>300</v>
      </c>
      <c r="F16" s="225">
        <v>300</v>
      </c>
      <c r="G16" s="239">
        <f t="shared" si="0"/>
        <v>600</v>
      </c>
      <c r="H16" s="343">
        <f>MAX(přehled!D11:AL11)</f>
        <v>358</v>
      </c>
      <c r="I16" s="343">
        <f>SMALL(přehled!K11:AL11,24)</f>
        <v>251</v>
      </c>
      <c r="J16" s="345">
        <f t="shared" si="1"/>
        <v>609</v>
      </c>
      <c r="K16" s="421">
        <f t="shared" si="2"/>
        <v>9</v>
      </c>
      <c r="L16"/>
    </row>
    <row r="17" spans="1:12" ht="24.75" customHeight="1">
      <c r="A17" s="225">
        <v>8</v>
      </c>
      <c r="B17" s="240" t="s">
        <v>24</v>
      </c>
      <c r="C17" s="185" t="s">
        <v>25</v>
      </c>
      <c r="D17" s="248" t="s">
        <v>19</v>
      </c>
      <c r="E17" s="225">
        <v>705</v>
      </c>
      <c r="F17" s="225">
        <v>659</v>
      </c>
      <c r="G17" s="239">
        <f t="shared" si="0"/>
        <v>1364</v>
      </c>
      <c r="H17" s="343">
        <f>MAX(přehled!D6:AL6)</f>
        <v>699</v>
      </c>
      <c r="I17" s="343">
        <f>SMALL(přehled!K6:AL6,24)</f>
        <v>613</v>
      </c>
      <c r="J17" s="345">
        <f t="shared" si="1"/>
        <v>1312</v>
      </c>
      <c r="K17" s="421">
        <f t="shared" si="2"/>
        <v>-52</v>
      </c>
      <c r="L17"/>
    </row>
    <row r="18" spans="1:12" ht="24.75" customHeight="1">
      <c r="A18" s="225">
        <v>9</v>
      </c>
      <c r="B18" s="240" t="s">
        <v>28</v>
      </c>
      <c r="C18" s="344" t="s">
        <v>74</v>
      </c>
      <c r="D18" s="248" t="s">
        <v>19</v>
      </c>
      <c r="E18" s="225">
        <v>777</v>
      </c>
      <c r="F18" s="225">
        <v>697</v>
      </c>
      <c r="G18" s="239">
        <f t="shared" si="0"/>
        <v>1474</v>
      </c>
      <c r="H18" s="343">
        <f>MAX(přehled!D8:AL8)</f>
        <v>636</v>
      </c>
      <c r="I18" s="343">
        <f>SMALL(přehled!K8:AL8,24)</f>
        <v>596</v>
      </c>
      <c r="J18" s="345">
        <f t="shared" si="1"/>
        <v>1232</v>
      </c>
      <c r="K18" s="421">
        <f t="shared" si="2"/>
        <v>-242</v>
      </c>
      <c r="L18"/>
    </row>
    <row r="19" spans="1:12" ht="24.75" customHeight="1">
      <c r="A19" s="138"/>
      <c r="B19" s="251"/>
      <c r="C19" s="223"/>
      <c r="D19" s="139"/>
      <c r="E19" s="138"/>
      <c r="F19" s="138"/>
      <c r="G19" s="138"/>
      <c r="H19" s="178"/>
      <c r="I19" s="178"/>
      <c r="J19" s="178"/>
      <c r="K19" s="252"/>
      <c r="L19"/>
    </row>
    <row r="20" spans="1:12" ht="24.75" customHeight="1">
      <c r="A20" s="138"/>
      <c r="B20" s="251"/>
      <c r="C20" s="223"/>
      <c r="D20" s="139"/>
      <c r="E20" s="138"/>
      <c r="F20" s="138"/>
      <c r="G20" s="138"/>
      <c r="H20" s="178"/>
      <c r="I20" s="178"/>
      <c r="J20" s="178"/>
      <c r="K20" s="252"/>
      <c r="L20"/>
    </row>
    <row r="21" spans="1:12" ht="24.75" customHeight="1">
      <c r="A21" s="138"/>
      <c r="B21" s="251"/>
      <c r="C21" s="223"/>
      <c r="D21" s="139"/>
      <c r="E21" s="138"/>
      <c r="F21" s="138"/>
      <c r="G21" s="138"/>
      <c r="H21" s="178"/>
      <c r="I21" s="178"/>
      <c r="J21" s="178"/>
      <c r="K21" s="252"/>
      <c r="L21"/>
    </row>
    <row r="22" spans="1:12" ht="24.75" customHeight="1">
      <c r="A22" s="222"/>
      <c r="B22" s="346" t="s">
        <v>165</v>
      </c>
      <c r="C22" s="347" t="s">
        <v>73</v>
      </c>
      <c r="D22" s="348"/>
      <c r="E22" s="349"/>
      <c r="F22" s="349"/>
      <c r="G22" s="349"/>
      <c r="H22" s="349"/>
      <c r="I22" s="349"/>
      <c r="J22" s="349"/>
      <c r="K22" s="222"/>
      <c r="L22"/>
    </row>
    <row r="23" spans="1:12" ht="24.75" customHeight="1">
      <c r="A23" s="222"/>
      <c r="B23" s="350"/>
      <c r="C23" s="351"/>
      <c r="D23" s="348"/>
      <c r="E23" s="349"/>
      <c r="F23" s="349"/>
      <c r="G23" s="349"/>
      <c r="H23" s="349"/>
      <c r="I23" s="349"/>
      <c r="J23" s="349"/>
      <c r="K23" s="222"/>
      <c r="L23"/>
    </row>
    <row r="24" spans="1:12" ht="24.75" customHeight="1">
      <c r="A24" s="222"/>
      <c r="B24" s="251"/>
      <c r="C24" s="348"/>
      <c r="D24" s="348"/>
      <c r="E24" s="352"/>
      <c r="F24" s="353" t="s">
        <v>160</v>
      </c>
      <c r="G24" s="354"/>
      <c r="H24" s="352"/>
      <c r="I24" s="353" t="s">
        <v>161</v>
      </c>
      <c r="J24" s="355"/>
      <c r="K24" s="356" t="s">
        <v>162</v>
      </c>
      <c r="L24"/>
    </row>
    <row r="25" spans="1:12" ht="24.75" customHeight="1">
      <c r="A25" s="357" t="s">
        <v>61</v>
      </c>
      <c r="B25" s="358" t="s">
        <v>0</v>
      </c>
      <c r="C25" s="359" t="s">
        <v>169</v>
      </c>
      <c r="D25" s="359" t="s">
        <v>2</v>
      </c>
      <c r="E25" s="359" t="s">
        <v>92</v>
      </c>
      <c r="F25" s="359" t="s">
        <v>163</v>
      </c>
      <c r="G25" s="359" t="s">
        <v>94</v>
      </c>
      <c r="H25" s="359" t="s">
        <v>92</v>
      </c>
      <c r="I25" s="359" t="s">
        <v>93</v>
      </c>
      <c r="J25" s="360" t="s">
        <v>94</v>
      </c>
      <c r="K25" s="361" t="s">
        <v>164</v>
      </c>
      <c r="L25"/>
    </row>
    <row r="26" spans="1:12" ht="24.75" customHeight="1">
      <c r="A26" s="225">
        <v>1</v>
      </c>
      <c r="B26" s="151" t="s">
        <v>40</v>
      </c>
      <c r="C26" s="110" t="s">
        <v>41</v>
      </c>
      <c r="D26" s="248" t="s">
        <v>34</v>
      </c>
      <c r="E26" s="156">
        <v>992</v>
      </c>
      <c r="F26" s="225">
        <v>905</v>
      </c>
      <c r="G26" s="156">
        <f aca="true" t="shared" si="3" ref="G26:G33">SUM(E26:F26)</f>
        <v>1897</v>
      </c>
      <c r="H26" s="156">
        <f>MAX(přehled!D17:AL17)</f>
        <v>1046</v>
      </c>
      <c r="I26" s="156">
        <f>SMALL(přehled!K17:AL17,24)</f>
        <v>1021</v>
      </c>
      <c r="J26" s="156">
        <f aca="true" t="shared" si="4" ref="J26:J33">SUM(H26:I26)</f>
        <v>2067</v>
      </c>
      <c r="K26" s="422">
        <f aca="true" t="shared" si="5" ref="K26:K33">SUM(J26,-G26)</f>
        <v>170</v>
      </c>
      <c r="L26"/>
    </row>
    <row r="27" spans="1:12" ht="24.75" customHeight="1">
      <c r="A27" s="225">
        <v>2</v>
      </c>
      <c r="B27" s="151" t="s">
        <v>38</v>
      </c>
      <c r="C27" s="158" t="s">
        <v>25</v>
      </c>
      <c r="D27" s="248" t="s">
        <v>34</v>
      </c>
      <c r="E27" s="156">
        <v>901</v>
      </c>
      <c r="F27" s="225">
        <v>717</v>
      </c>
      <c r="G27" s="156">
        <f t="shared" si="3"/>
        <v>1618</v>
      </c>
      <c r="H27" s="156">
        <f>MAX(přehled!D15:AL15)</f>
        <v>929</v>
      </c>
      <c r="I27" s="156">
        <f>SMALL(přehled!K15:AL15,24)</f>
        <v>822</v>
      </c>
      <c r="J27" s="156">
        <f t="shared" si="4"/>
        <v>1751</v>
      </c>
      <c r="K27" s="422">
        <f t="shared" si="5"/>
        <v>133</v>
      </c>
      <c r="L27"/>
    </row>
    <row r="28" spans="1:12" ht="24.75" customHeight="1">
      <c r="A28" s="239">
        <v>3</v>
      </c>
      <c r="B28" s="113" t="s">
        <v>37</v>
      </c>
      <c r="C28" s="162" t="s">
        <v>21</v>
      </c>
      <c r="D28" s="248" t="s">
        <v>34</v>
      </c>
      <c r="E28" s="156">
        <v>816</v>
      </c>
      <c r="F28" s="225">
        <v>733</v>
      </c>
      <c r="G28" s="156">
        <f t="shared" si="3"/>
        <v>1549</v>
      </c>
      <c r="H28" s="156">
        <f>MAX(přehled!D14:AL14)</f>
        <v>825</v>
      </c>
      <c r="I28" s="156">
        <f>SMALL(přehled!K14:AL14,24)</f>
        <v>720</v>
      </c>
      <c r="J28" s="156">
        <f t="shared" si="4"/>
        <v>1545</v>
      </c>
      <c r="K28" s="423">
        <f t="shared" si="5"/>
        <v>-4</v>
      </c>
      <c r="L28"/>
    </row>
    <row r="29" spans="1:12" ht="24.75" customHeight="1">
      <c r="A29" s="225">
        <v>4</v>
      </c>
      <c r="B29" s="151" t="s">
        <v>43</v>
      </c>
      <c r="C29" s="110" t="s">
        <v>41</v>
      </c>
      <c r="D29" s="248" t="s">
        <v>34</v>
      </c>
      <c r="E29" s="156">
        <v>748</v>
      </c>
      <c r="F29" s="225">
        <v>726</v>
      </c>
      <c r="G29" s="156">
        <f t="shared" si="3"/>
        <v>1474</v>
      </c>
      <c r="H29" s="156">
        <f>MAX(přehled!D19:AL19)</f>
        <v>730</v>
      </c>
      <c r="I29" s="156">
        <f>SMALL(přehled!K19:AL19,24)</f>
        <v>729</v>
      </c>
      <c r="J29" s="156">
        <f t="shared" si="4"/>
        <v>1459</v>
      </c>
      <c r="K29" s="422">
        <f t="shared" si="5"/>
        <v>-15</v>
      </c>
      <c r="L29"/>
    </row>
    <row r="30" spans="1:12" ht="24.75" customHeight="1">
      <c r="A30" s="225">
        <v>5</v>
      </c>
      <c r="B30" s="151" t="s">
        <v>36</v>
      </c>
      <c r="C30" s="162" t="s">
        <v>21</v>
      </c>
      <c r="D30" s="248" t="s">
        <v>34</v>
      </c>
      <c r="E30" s="156">
        <v>1203</v>
      </c>
      <c r="F30" s="225">
        <v>954</v>
      </c>
      <c r="G30" s="156">
        <f t="shared" si="3"/>
        <v>2157</v>
      </c>
      <c r="H30" s="156">
        <f>MAX(přehled!D13:AL13)</f>
        <v>1093</v>
      </c>
      <c r="I30" s="156">
        <f>SMALL(přehled!K13:AL13,24)</f>
        <v>1028</v>
      </c>
      <c r="J30" s="156">
        <f t="shared" si="4"/>
        <v>2121</v>
      </c>
      <c r="K30" s="422">
        <f t="shared" si="5"/>
        <v>-36</v>
      </c>
      <c r="L30"/>
    </row>
    <row r="31" spans="1:12" ht="24.75" customHeight="1">
      <c r="A31" s="225">
        <v>6</v>
      </c>
      <c r="B31" s="151" t="s">
        <v>35</v>
      </c>
      <c r="C31" s="162" t="s">
        <v>21</v>
      </c>
      <c r="D31" s="248" t="s">
        <v>34</v>
      </c>
      <c r="E31" s="156">
        <v>644</v>
      </c>
      <c r="F31" s="225">
        <v>582</v>
      </c>
      <c r="G31" s="156">
        <f t="shared" si="3"/>
        <v>1226</v>
      </c>
      <c r="H31" s="156">
        <f>MAX(přehled!D12:AL12)</f>
        <v>570</v>
      </c>
      <c r="I31" s="156">
        <f>SMALL(přehled!K12:AL12,24)</f>
        <v>554</v>
      </c>
      <c r="J31" s="156">
        <f t="shared" si="4"/>
        <v>1124</v>
      </c>
      <c r="K31" s="422">
        <f t="shared" si="5"/>
        <v>-102</v>
      </c>
      <c r="L31"/>
    </row>
    <row r="32" spans="1:12" ht="24.75" customHeight="1">
      <c r="A32" s="225">
        <v>7</v>
      </c>
      <c r="B32" s="151" t="s">
        <v>39</v>
      </c>
      <c r="C32" s="162" t="s">
        <v>74</v>
      </c>
      <c r="D32" s="248" t="s">
        <v>34</v>
      </c>
      <c r="E32" s="156">
        <v>697</v>
      </c>
      <c r="F32" s="225">
        <v>687</v>
      </c>
      <c r="G32" s="156">
        <f t="shared" si="3"/>
        <v>1384</v>
      </c>
      <c r="H32" s="156">
        <f>MAX(přehled!D16:AL16)</f>
        <v>607</v>
      </c>
      <c r="I32" s="156">
        <f>SMALL(přehled!K16:AL16,24)</f>
        <v>482</v>
      </c>
      <c r="J32" s="156">
        <f t="shared" si="4"/>
        <v>1089</v>
      </c>
      <c r="K32" s="422">
        <f t="shared" si="5"/>
        <v>-295</v>
      </c>
      <c r="L32"/>
    </row>
    <row r="33" spans="1:12" ht="24.75" customHeight="1">
      <c r="A33" s="225">
        <v>8</v>
      </c>
      <c r="B33" s="151" t="s">
        <v>42</v>
      </c>
      <c r="C33" s="158" t="s">
        <v>25</v>
      </c>
      <c r="D33" s="248" t="s">
        <v>34</v>
      </c>
      <c r="E33" s="156">
        <v>1143</v>
      </c>
      <c r="F33" s="225">
        <v>1020</v>
      </c>
      <c r="G33" s="156">
        <f t="shared" si="3"/>
        <v>2163</v>
      </c>
      <c r="H33" s="156">
        <f>MAX(přehled!D18:AL18)</f>
        <v>913</v>
      </c>
      <c r="I33" s="156">
        <f>SMALL(přehled!K18:AL18,24)</f>
        <v>911</v>
      </c>
      <c r="J33" s="156">
        <f t="shared" si="4"/>
        <v>1824</v>
      </c>
      <c r="K33" s="422">
        <f t="shared" si="5"/>
        <v>-339</v>
      </c>
      <c r="L33"/>
    </row>
    <row r="34" spans="1:12" ht="24.75" customHeight="1">
      <c r="A34" s="138"/>
      <c r="B34" s="176"/>
      <c r="C34" s="181"/>
      <c r="D34" s="139"/>
      <c r="E34" s="178"/>
      <c r="F34" s="138"/>
      <c r="G34" s="178"/>
      <c r="H34" s="178"/>
      <c r="I34" s="178"/>
      <c r="J34" s="178"/>
      <c r="K34" s="256"/>
      <c r="L34"/>
    </row>
    <row r="35" ht="24.75" customHeight="1">
      <c r="L35"/>
    </row>
    <row r="36" spans="1:12" ht="24.75" customHeight="1">
      <c r="A36" s="138"/>
      <c r="B36" s="176"/>
      <c r="C36" s="181"/>
      <c r="D36" s="139"/>
      <c r="E36" s="178"/>
      <c r="F36" s="138"/>
      <c r="G36" s="138"/>
      <c r="H36" s="178"/>
      <c r="I36" s="178"/>
      <c r="J36" s="178"/>
      <c r="K36" s="257"/>
      <c r="L36"/>
    </row>
    <row r="37" spans="1:12" ht="24.75" customHeight="1">
      <c r="A37"/>
      <c r="E37" s="253"/>
      <c r="F37" s="253"/>
      <c r="G37" s="253"/>
      <c r="H37" s="253"/>
      <c r="I37" s="253"/>
      <c r="J37" s="253"/>
      <c r="K37"/>
      <c r="L37"/>
    </row>
    <row r="38" spans="1:12" ht="24.75" customHeight="1">
      <c r="A38" s="222"/>
      <c r="B38" s="346" t="s">
        <v>165</v>
      </c>
      <c r="C38" s="347" t="s">
        <v>75</v>
      </c>
      <c r="D38" s="348"/>
      <c r="E38" s="349"/>
      <c r="F38" s="349"/>
      <c r="G38" s="349"/>
      <c r="H38" s="349"/>
      <c r="I38" s="349"/>
      <c r="J38" s="349"/>
      <c r="K38" s="222"/>
      <c r="L38"/>
    </row>
    <row r="39" spans="1:12" ht="24.75" customHeight="1">
      <c r="A39" s="222"/>
      <c r="B39" s="350"/>
      <c r="C39" s="351"/>
      <c r="D39" s="348"/>
      <c r="E39" s="349"/>
      <c r="F39" s="349"/>
      <c r="G39" s="349"/>
      <c r="H39" s="349"/>
      <c r="I39" s="349"/>
      <c r="J39" s="349"/>
      <c r="K39" s="222"/>
      <c r="L39"/>
    </row>
    <row r="40" spans="1:12" ht="24.75" customHeight="1">
      <c r="A40" s="222"/>
      <c r="B40" s="251"/>
      <c r="C40" s="348"/>
      <c r="D40" s="348"/>
      <c r="E40" s="333"/>
      <c r="F40" s="334" t="s">
        <v>160</v>
      </c>
      <c r="G40" s="335"/>
      <c r="H40" s="333"/>
      <c r="I40" s="334" t="s">
        <v>161</v>
      </c>
      <c r="J40" s="335"/>
      <c r="K40" s="86" t="s">
        <v>162</v>
      </c>
      <c r="L40"/>
    </row>
    <row r="41" spans="1:12" ht="24.75" customHeight="1">
      <c r="A41" s="237" t="s">
        <v>61</v>
      </c>
      <c r="B41" s="238" t="s">
        <v>0</v>
      </c>
      <c r="C41" s="86" t="s">
        <v>169</v>
      </c>
      <c r="D41" s="86" t="s">
        <v>2</v>
      </c>
      <c r="E41" s="338" t="s">
        <v>92</v>
      </c>
      <c r="F41" s="339" t="s">
        <v>163</v>
      </c>
      <c r="G41" s="337" t="s">
        <v>94</v>
      </c>
      <c r="H41" s="338" t="s">
        <v>92</v>
      </c>
      <c r="I41" s="339" t="s">
        <v>93</v>
      </c>
      <c r="J41" s="339" t="s">
        <v>94</v>
      </c>
      <c r="K41" s="86" t="s">
        <v>164</v>
      </c>
      <c r="L41"/>
    </row>
    <row r="42" spans="1:12" ht="24.75" customHeight="1">
      <c r="A42" s="164">
        <v>1</v>
      </c>
      <c r="B42" s="113" t="s">
        <v>49</v>
      </c>
      <c r="C42" s="158" t="s">
        <v>23</v>
      </c>
      <c r="D42" s="248" t="s">
        <v>45</v>
      </c>
      <c r="E42" s="156">
        <v>782</v>
      </c>
      <c r="F42" s="225">
        <v>704</v>
      </c>
      <c r="G42" s="156">
        <f aca="true" t="shared" si="6" ref="G42:G52">SUM(E42:F42)</f>
        <v>1486</v>
      </c>
      <c r="H42" s="343">
        <f>MAX(přehled!D23:AL23)</f>
        <v>891</v>
      </c>
      <c r="I42" s="343">
        <f>SMALL(přehled!K23:AL23,24)</f>
        <v>868</v>
      </c>
      <c r="J42" s="156">
        <f aca="true" t="shared" si="7" ref="J42:J52">SUM(H42:I42)</f>
        <v>1759</v>
      </c>
      <c r="K42" s="421">
        <f aca="true" t="shared" si="8" ref="K42:K52">SUM(J42,-G42)</f>
        <v>273</v>
      </c>
      <c r="L42" s="258"/>
    </row>
    <row r="43" spans="1:12" ht="24.75" customHeight="1">
      <c r="A43" s="164">
        <v>2</v>
      </c>
      <c r="B43" s="113" t="s">
        <v>44</v>
      </c>
      <c r="C43" s="162" t="s">
        <v>21</v>
      </c>
      <c r="D43" s="248" t="s">
        <v>45</v>
      </c>
      <c r="E43" s="156">
        <v>756</v>
      </c>
      <c r="F43" s="225">
        <v>690</v>
      </c>
      <c r="G43" s="156">
        <f t="shared" si="6"/>
        <v>1446</v>
      </c>
      <c r="H43" s="343">
        <f>MAX(přehled!D20:AL20)</f>
        <v>846</v>
      </c>
      <c r="I43" s="343">
        <f>SMALL(přehled!K20:AL20,24)</f>
        <v>839</v>
      </c>
      <c r="J43" s="156">
        <f t="shared" si="7"/>
        <v>1685</v>
      </c>
      <c r="K43" s="420">
        <f t="shared" si="8"/>
        <v>239</v>
      </c>
      <c r="L43" s="258"/>
    </row>
    <row r="44" spans="1:12" ht="24.75" customHeight="1">
      <c r="A44" s="164">
        <v>3</v>
      </c>
      <c r="B44" s="113" t="s">
        <v>47</v>
      </c>
      <c r="C44" s="162" t="s">
        <v>76</v>
      </c>
      <c r="D44" s="248" t="s">
        <v>45</v>
      </c>
      <c r="E44" s="156">
        <v>586</v>
      </c>
      <c r="F44" s="225">
        <v>566</v>
      </c>
      <c r="G44" s="156">
        <f t="shared" si="6"/>
        <v>1152</v>
      </c>
      <c r="H44" s="343">
        <f>MAX(přehled!D22:AL22)</f>
        <v>691</v>
      </c>
      <c r="I44" s="343">
        <f>SMALL(přehled!K22:AL22,24)</f>
        <v>679</v>
      </c>
      <c r="J44" s="156">
        <f t="shared" si="7"/>
        <v>1370</v>
      </c>
      <c r="K44" s="420">
        <f t="shared" si="8"/>
        <v>218</v>
      </c>
      <c r="L44" s="258"/>
    </row>
    <row r="45" spans="1:12" ht="24.75" customHeight="1">
      <c r="A45" s="164">
        <v>4</v>
      </c>
      <c r="B45" s="113" t="s">
        <v>46</v>
      </c>
      <c r="C45" s="162" t="s">
        <v>74</v>
      </c>
      <c r="D45" s="248" t="s">
        <v>45</v>
      </c>
      <c r="E45" s="156">
        <v>910</v>
      </c>
      <c r="F45" s="225">
        <v>906</v>
      </c>
      <c r="G45" s="156">
        <f t="shared" si="6"/>
        <v>1816</v>
      </c>
      <c r="H45" s="343">
        <f>MAX(přehled!D21:AL21)</f>
        <v>1058</v>
      </c>
      <c r="I45" s="343">
        <f>SMALL(přehled!K21:AL21,24)</f>
        <v>969</v>
      </c>
      <c r="J45" s="156">
        <f t="shared" si="7"/>
        <v>2027</v>
      </c>
      <c r="K45" s="420">
        <f t="shared" si="8"/>
        <v>211</v>
      </c>
      <c r="L45"/>
    </row>
    <row r="46" spans="1:12" ht="24.75" customHeight="1">
      <c r="A46" s="164">
        <v>5</v>
      </c>
      <c r="B46" s="113" t="s">
        <v>166</v>
      </c>
      <c r="C46" s="158" t="s">
        <v>33</v>
      </c>
      <c r="D46" s="248" t="s">
        <v>45</v>
      </c>
      <c r="E46" s="225">
        <v>1008</v>
      </c>
      <c r="F46" s="225">
        <v>845</v>
      </c>
      <c r="G46" s="156">
        <f t="shared" si="6"/>
        <v>1853</v>
      </c>
      <c r="H46" s="343">
        <f>MAX(přehled!D30:AL30)</f>
        <v>990</v>
      </c>
      <c r="I46" s="343">
        <f>SMALL(přehled!K30:AL30,24)</f>
        <v>939</v>
      </c>
      <c r="J46" s="156">
        <f t="shared" si="7"/>
        <v>1929</v>
      </c>
      <c r="K46" s="420">
        <f t="shared" si="8"/>
        <v>76</v>
      </c>
      <c r="L46"/>
    </row>
    <row r="47" spans="1:12" ht="24.75" customHeight="1">
      <c r="A47" s="164">
        <v>6</v>
      </c>
      <c r="B47" s="113" t="s">
        <v>53</v>
      </c>
      <c r="C47" s="158" t="s">
        <v>18</v>
      </c>
      <c r="D47" s="248" t="s">
        <v>45</v>
      </c>
      <c r="E47" s="156">
        <v>870</v>
      </c>
      <c r="F47" s="225">
        <v>758</v>
      </c>
      <c r="G47" s="156">
        <f t="shared" si="6"/>
        <v>1628</v>
      </c>
      <c r="H47" s="343">
        <f>MAX(přehled!D27:AL27)</f>
        <v>904</v>
      </c>
      <c r="I47" s="343">
        <f>SMALL(přehled!K27:AL27,24)</f>
        <v>846</v>
      </c>
      <c r="J47" s="156">
        <f t="shared" si="7"/>
        <v>1750</v>
      </c>
      <c r="K47" s="420">
        <f t="shared" si="8"/>
        <v>122</v>
      </c>
      <c r="L47"/>
    </row>
    <row r="48" spans="1:12" ht="24.75" customHeight="1">
      <c r="A48" s="164">
        <v>7</v>
      </c>
      <c r="B48" s="113" t="s">
        <v>52</v>
      </c>
      <c r="C48" s="162" t="s">
        <v>21</v>
      </c>
      <c r="D48" s="248" t="s">
        <v>45</v>
      </c>
      <c r="E48" s="156">
        <v>502</v>
      </c>
      <c r="F48" s="225">
        <v>480</v>
      </c>
      <c r="G48" s="156">
        <f t="shared" si="6"/>
        <v>982</v>
      </c>
      <c r="H48" s="343">
        <f>MAX(přehled!D26:AL26)</f>
        <v>561</v>
      </c>
      <c r="I48" s="343">
        <f>SMALL(přehled!K26:AL26,24)</f>
        <v>532</v>
      </c>
      <c r="J48" s="156">
        <f t="shared" si="7"/>
        <v>1093</v>
      </c>
      <c r="K48" s="420">
        <f t="shared" si="8"/>
        <v>111</v>
      </c>
      <c r="L48"/>
    </row>
    <row r="49" spans="1:12" ht="24.75" customHeight="1">
      <c r="A49" s="164">
        <v>8</v>
      </c>
      <c r="B49" s="113" t="s">
        <v>51</v>
      </c>
      <c r="C49" s="110" t="s">
        <v>41</v>
      </c>
      <c r="D49" s="248" t="s">
        <v>45</v>
      </c>
      <c r="E49" s="156">
        <v>1061</v>
      </c>
      <c r="F49" s="225">
        <v>998</v>
      </c>
      <c r="G49" s="156">
        <f t="shared" si="6"/>
        <v>2059</v>
      </c>
      <c r="H49" s="343">
        <f>MAX(přehled!D25:AL25)</f>
        <v>1100</v>
      </c>
      <c r="I49" s="343">
        <f>SMALL(přehled!K25:AL25,24)</f>
        <v>1037</v>
      </c>
      <c r="J49" s="156">
        <f t="shared" si="7"/>
        <v>2137</v>
      </c>
      <c r="K49" s="420">
        <f t="shared" si="8"/>
        <v>78</v>
      </c>
      <c r="L49"/>
    </row>
    <row r="50" spans="1:12" ht="24.75" customHeight="1">
      <c r="A50" s="164">
        <v>9</v>
      </c>
      <c r="B50" s="113" t="s">
        <v>55</v>
      </c>
      <c r="C50" s="158" t="s">
        <v>18</v>
      </c>
      <c r="D50" s="248" t="s">
        <v>45</v>
      </c>
      <c r="E50" s="225">
        <v>660</v>
      </c>
      <c r="F50" s="225">
        <v>660</v>
      </c>
      <c r="G50" s="156">
        <f t="shared" si="6"/>
        <v>1320</v>
      </c>
      <c r="H50" s="343">
        <f>MAX(přehled!D29:AL29)</f>
        <v>637</v>
      </c>
      <c r="I50" s="343">
        <f>SMALL(přehled!K29:AL29,24)</f>
        <v>636</v>
      </c>
      <c r="J50" s="156">
        <f t="shared" si="7"/>
        <v>1273</v>
      </c>
      <c r="K50" s="420">
        <f t="shared" si="8"/>
        <v>-47</v>
      </c>
      <c r="L50"/>
    </row>
    <row r="51" spans="1:12" ht="24.75" customHeight="1">
      <c r="A51" s="164">
        <v>10</v>
      </c>
      <c r="B51" s="113" t="s">
        <v>50</v>
      </c>
      <c r="C51" s="162" t="s">
        <v>21</v>
      </c>
      <c r="D51" s="248" t="s">
        <v>45</v>
      </c>
      <c r="E51" s="156">
        <v>625</v>
      </c>
      <c r="F51" s="225">
        <v>614</v>
      </c>
      <c r="G51" s="156">
        <f t="shared" si="6"/>
        <v>1239</v>
      </c>
      <c r="H51" s="343">
        <f>MAX(přehled!D24:AL24)</f>
        <v>614</v>
      </c>
      <c r="I51" s="343">
        <f>SMALL(přehled!K24:AL24,24)</f>
        <v>577</v>
      </c>
      <c r="J51" s="156">
        <f t="shared" si="7"/>
        <v>1191</v>
      </c>
      <c r="K51" s="420">
        <f t="shared" si="8"/>
        <v>-48</v>
      </c>
      <c r="L51"/>
    </row>
    <row r="52" spans="1:12" ht="24.75" customHeight="1">
      <c r="A52" s="164">
        <v>11</v>
      </c>
      <c r="B52" s="113" t="s">
        <v>77</v>
      </c>
      <c r="C52" s="158" t="s">
        <v>21</v>
      </c>
      <c r="D52" s="248" t="s">
        <v>45</v>
      </c>
      <c r="E52" s="225">
        <v>871</v>
      </c>
      <c r="F52" s="225">
        <v>865</v>
      </c>
      <c r="G52" s="156">
        <f t="shared" si="6"/>
        <v>1736</v>
      </c>
      <c r="H52" s="343">
        <f>MAX(přehled!D28:AL28)</f>
        <v>885</v>
      </c>
      <c r="I52" s="343">
        <f>SMALL(přehled!K28:AL28,24)</f>
        <v>777</v>
      </c>
      <c r="J52" s="156">
        <f t="shared" si="7"/>
        <v>1662</v>
      </c>
      <c r="K52" s="420">
        <f t="shared" si="8"/>
        <v>-74</v>
      </c>
      <c r="L52"/>
    </row>
    <row r="53" spans="1:12" ht="24.75" customHeight="1">
      <c r="A53"/>
      <c r="E53" s="253"/>
      <c r="F53" s="253"/>
      <c r="G53" s="253"/>
      <c r="H53" s="253"/>
      <c r="I53" s="253"/>
      <c r="J53" s="253"/>
      <c r="K53"/>
      <c r="L53"/>
    </row>
    <row r="54" spans="1:12" ht="24.75" customHeight="1">
      <c r="A54"/>
      <c r="E54" s="253"/>
      <c r="F54" s="253"/>
      <c r="G54" s="253"/>
      <c r="H54" s="253"/>
      <c r="I54" s="253"/>
      <c r="J54" s="253"/>
      <c r="K54"/>
      <c r="L54"/>
    </row>
    <row r="55" spans="1:12" ht="24.75" customHeight="1">
      <c r="A55"/>
      <c r="E55" s="253"/>
      <c r="F55" s="253"/>
      <c r="G55" s="253"/>
      <c r="H55" s="253"/>
      <c r="I55" s="253"/>
      <c r="J55" s="253"/>
      <c r="K55"/>
      <c r="L55"/>
    </row>
    <row r="56" spans="1:12" ht="24.75" customHeight="1">
      <c r="A56"/>
      <c r="E56" s="253"/>
      <c r="F56" s="253"/>
      <c r="G56" s="253"/>
      <c r="H56" s="253"/>
      <c r="I56" s="253"/>
      <c r="J56" s="253"/>
      <c r="K56"/>
      <c r="L56"/>
    </row>
    <row r="57" spans="1:12" ht="24.75" customHeight="1">
      <c r="A57"/>
      <c r="E57" s="253"/>
      <c r="F57" s="253"/>
      <c r="G57" s="253"/>
      <c r="H57" s="253"/>
      <c r="I57" s="253"/>
      <c r="J57" s="253"/>
      <c r="K57"/>
      <c r="L57"/>
    </row>
    <row r="58" spans="1:12" ht="24.75" customHeight="1">
      <c r="A58"/>
      <c r="E58" s="253"/>
      <c r="F58" s="253"/>
      <c r="G58" s="253"/>
      <c r="H58" s="253"/>
      <c r="I58" s="253"/>
      <c r="J58" s="253"/>
      <c r="K58"/>
      <c r="L58"/>
    </row>
    <row r="59" spans="1:12" ht="24.75" customHeight="1">
      <c r="A59"/>
      <c r="E59" s="253"/>
      <c r="F59" s="253"/>
      <c r="G59" s="253"/>
      <c r="H59" s="253"/>
      <c r="I59" s="253"/>
      <c r="J59" s="253"/>
      <c r="K59"/>
      <c r="L59"/>
    </row>
    <row r="60" spans="1:12" ht="24.75" customHeight="1">
      <c r="A60"/>
      <c r="E60" s="253"/>
      <c r="F60" s="253"/>
      <c r="G60" s="253"/>
      <c r="H60" s="253"/>
      <c r="I60" s="253"/>
      <c r="J60" s="253"/>
      <c r="K60"/>
      <c r="L60"/>
    </row>
    <row r="61" spans="1:12" ht="24.75" customHeight="1">
      <c r="A61"/>
      <c r="E61" s="253"/>
      <c r="F61" s="253"/>
      <c r="G61" s="253"/>
      <c r="H61" s="253"/>
      <c r="I61" s="253"/>
      <c r="J61" s="253"/>
      <c r="K61"/>
      <c r="L61"/>
    </row>
    <row r="62" spans="1:12" ht="24.75" customHeight="1">
      <c r="A62"/>
      <c r="E62" s="253"/>
      <c r="F62" s="253"/>
      <c r="G62" s="253"/>
      <c r="H62" s="253"/>
      <c r="I62" s="253"/>
      <c r="J62" s="253"/>
      <c r="K62"/>
      <c r="L62"/>
    </row>
    <row r="63" spans="1:12" ht="24.75" customHeight="1">
      <c r="A63"/>
      <c r="E63" s="253"/>
      <c r="F63" s="253"/>
      <c r="G63" s="253"/>
      <c r="H63" s="253"/>
      <c r="I63" s="253"/>
      <c r="J63" s="253"/>
      <c r="K63"/>
      <c r="L63"/>
    </row>
    <row r="64" spans="1:12" ht="24.75" customHeight="1">
      <c r="A64"/>
      <c r="E64" s="253"/>
      <c r="F64" s="253"/>
      <c r="G64" s="253"/>
      <c r="H64" s="253"/>
      <c r="I64" s="253"/>
      <c r="J64" s="253"/>
      <c r="K64"/>
      <c r="L64"/>
    </row>
    <row r="65" spans="1:12" ht="24.75" customHeight="1">
      <c r="A65"/>
      <c r="E65" s="253"/>
      <c r="F65" s="253"/>
      <c r="G65" s="253"/>
      <c r="H65" s="253"/>
      <c r="I65" s="253"/>
      <c r="J65" s="253"/>
      <c r="K65"/>
      <c r="L65"/>
    </row>
    <row r="66" spans="1:12" ht="24.75" customHeight="1">
      <c r="A66"/>
      <c r="E66" s="253"/>
      <c r="F66" s="253"/>
      <c r="G66" s="253"/>
      <c r="H66" s="253"/>
      <c r="I66" s="253"/>
      <c r="J66" s="253"/>
      <c r="K66"/>
      <c r="L66"/>
    </row>
    <row r="67" spans="1:12" ht="24.75" customHeight="1">
      <c r="A67"/>
      <c r="E67" s="253"/>
      <c r="F67" s="253"/>
      <c r="G67" s="253"/>
      <c r="H67" s="253"/>
      <c r="I67" s="253"/>
      <c r="J67" s="253"/>
      <c r="K67"/>
      <c r="L67"/>
    </row>
    <row r="68" spans="1:12" ht="24.75" customHeight="1">
      <c r="A68"/>
      <c r="E68" s="253"/>
      <c r="F68" s="253"/>
      <c r="G68" s="253"/>
      <c r="H68" s="253"/>
      <c r="I68" s="253"/>
      <c r="J68" s="253"/>
      <c r="K68"/>
      <c r="L68"/>
    </row>
    <row r="69" spans="1:12" ht="24.75" customHeight="1">
      <c r="A69"/>
      <c r="E69" s="253"/>
      <c r="F69" s="253"/>
      <c r="G69" s="253"/>
      <c r="H69" s="253"/>
      <c r="I69" s="253"/>
      <c r="J69" s="253"/>
      <c r="K69"/>
      <c r="L69"/>
    </row>
    <row r="70" spans="1:12" ht="24.75" customHeight="1">
      <c r="A70"/>
      <c r="E70" s="253"/>
      <c r="F70" s="253"/>
      <c r="G70" s="253"/>
      <c r="H70" s="253"/>
      <c r="I70" s="253"/>
      <c r="J70" s="253"/>
      <c r="K70"/>
      <c r="L70"/>
    </row>
    <row r="71" spans="1:12" ht="24.75" customHeight="1">
      <c r="A71"/>
      <c r="E71" s="253"/>
      <c r="F71" s="253"/>
      <c r="G71" s="253"/>
      <c r="H71" s="253"/>
      <c r="I71" s="253"/>
      <c r="J71" s="253"/>
      <c r="K71"/>
      <c r="L71"/>
    </row>
    <row r="72" spans="1:12" ht="24.75" customHeight="1">
      <c r="A72"/>
      <c r="E72" s="253"/>
      <c r="F72" s="253"/>
      <c r="G72" s="253"/>
      <c r="H72" s="253"/>
      <c r="I72" s="253"/>
      <c r="J72" s="253"/>
      <c r="K72"/>
      <c r="L72"/>
    </row>
    <row r="73" spans="1:12" ht="24.75" customHeight="1">
      <c r="A73"/>
      <c r="E73" s="253"/>
      <c r="F73" s="253"/>
      <c r="G73" s="253"/>
      <c r="H73" s="253"/>
      <c r="I73" s="253"/>
      <c r="J73" s="253"/>
      <c r="K73"/>
      <c r="L73"/>
    </row>
    <row r="74" spans="1:12" ht="24.75" customHeight="1">
      <c r="A74"/>
      <c r="E74" s="253"/>
      <c r="F74" s="253"/>
      <c r="G74" s="253"/>
      <c r="H74" s="253"/>
      <c r="I74" s="253"/>
      <c r="J74" s="253"/>
      <c r="K74"/>
      <c r="L74"/>
    </row>
    <row r="75" spans="1:12" ht="24.75" customHeight="1">
      <c r="A75"/>
      <c r="E75" s="253"/>
      <c r="F75" s="253"/>
      <c r="G75" s="253"/>
      <c r="H75" s="253"/>
      <c r="I75" s="253"/>
      <c r="J75" s="253"/>
      <c r="K75"/>
      <c r="L75"/>
    </row>
    <row r="76" spans="1:12" ht="24.75" customHeight="1">
      <c r="A76"/>
      <c r="E76" s="253"/>
      <c r="F76" s="253"/>
      <c r="G76" s="253"/>
      <c r="H76" s="253"/>
      <c r="I76" s="253"/>
      <c r="J76" s="253"/>
      <c r="K76"/>
      <c r="L76"/>
    </row>
    <row r="77" spans="1:12" ht="24.75" customHeight="1">
      <c r="A77"/>
      <c r="E77" s="253"/>
      <c r="F77" s="253"/>
      <c r="G77" s="253"/>
      <c r="H77" s="253"/>
      <c r="I77" s="253"/>
      <c r="J77" s="253"/>
      <c r="K77"/>
      <c r="L77"/>
    </row>
    <row r="78" spans="1:12" ht="24.75" customHeight="1">
      <c r="A78"/>
      <c r="E78" s="253"/>
      <c r="F78" s="253"/>
      <c r="G78" s="253"/>
      <c r="H78" s="253"/>
      <c r="I78" s="253"/>
      <c r="J78" s="253"/>
      <c r="K78"/>
      <c r="L78"/>
    </row>
    <row r="79" spans="1:12" ht="24.75" customHeight="1">
      <c r="A79"/>
      <c r="E79" s="253"/>
      <c r="F79" s="253"/>
      <c r="G79" s="253"/>
      <c r="H79" s="253"/>
      <c r="I79" s="253"/>
      <c r="J79" s="253"/>
      <c r="K79"/>
      <c r="L79"/>
    </row>
    <row r="80" spans="1:12" ht="24.75" customHeight="1">
      <c r="A80"/>
      <c r="E80" s="253"/>
      <c r="F80" s="253"/>
      <c r="G80" s="253"/>
      <c r="H80" s="253"/>
      <c r="I80" s="253"/>
      <c r="J80" s="253"/>
      <c r="K80"/>
      <c r="L80"/>
    </row>
    <row r="81" spans="1:12" ht="24.75" customHeight="1">
      <c r="A81"/>
      <c r="E81" s="253"/>
      <c r="F81" s="253"/>
      <c r="G81" s="253"/>
      <c r="H81" s="253"/>
      <c r="I81" s="253"/>
      <c r="J81" s="253"/>
      <c r="K81"/>
      <c r="L81"/>
    </row>
    <row r="82" spans="1:12" ht="24.75" customHeight="1">
      <c r="A82"/>
      <c r="E82" s="253"/>
      <c r="F82" s="253"/>
      <c r="G82" s="253"/>
      <c r="H82" s="253"/>
      <c r="I82" s="253"/>
      <c r="J82" s="253"/>
      <c r="K82"/>
      <c r="L82"/>
    </row>
    <row r="83" spans="1:12" ht="24.75" customHeight="1">
      <c r="A83"/>
      <c r="E83" s="253"/>
      <c r="F83" s="253"/>
      <c r="G83" s="253"/>
      <c r="H83" s="253"/>
      <c r="I83" s="253"/>
      <c r="J83" s="253"/>
      <c r="K83"/>
      <c r="L83"/>
    </row>
    <row r="84" spans="1:12" ht="24.75" customHeight="1">
      <c r="A84"/>
      <c r="E84" s="253"/>
      <c r="F84" s="253"/>
      <c r="G84" s="253"/>
      <c r="H84" s="253"/>
      <c r="I84" s="253"/>
      <c r="J84" s="253"/>
      <c r="K84"/>
      <c r="L84"/>
    </row>
    <row r="85" spans="1:12" ht="24.75" customHeight="1">
      <c r="A85"/>
      <c r="E85" s="253"/>
      <c r="F85" s="253"/>
      <c r="G85" s="253"/>
      <c r="H85" s="253"/>
      <c r="I85" s="253"/>
      <c r="J85" s="253"/>
      <c r="K85"/>
      <c r="L85"/>
    </row>
    <row r="86" spans="1:12" ht="24.75" customHeight="1">
      <c r="A86"/>
      <c r="E86" s="253"/>
      <c r="F86" s="253"/>
      <c r="G86" s="253"/>
      <c r="H86" s="253"/>
      <c r="I86" s="253"/>
      <c r="J86" s="253"/>
      <c r="K86"/>
      <c r="L86"/>
    </row>
    <row r="87" spans="1:12" ht="24.75" customHeight="1">
      <c r="A87"/>
      <c r="E87" s="253"/>
      <c r="F87" s="253"/>
      <c r="G87" s="253"/>
      <c r="H87" s="253"/>
      <c r="I87" s="253"/>
      <c r="J87" s="253"/>
      <c r="K87"/>
      <c r="L87"/>
    </row>
    <row r="88" spans="1:12" ht="24.75" customHeight="1">
      <c r="A88"/>
      <c r="E88" s="253"/>
      <c r="F88" s="253"/>
      <c r="G88" s="253"/>
      <c r="H88" s="253"/>
      <c r="I88" s="253"/>
      <c r="J88" s="253"/>
      <c r="K88"/>
      <c r="L88"/>
    </row>
    <row r="89" spans="1:12" ht="24.75" customHeight="1">
      <c r="A89"/>
      <c r="E89" s="253"/>
      <c r="F89" s="253"/>
      <c r="G89" s="253"/>
      <c r="H89" s="253"/>
      <c r="I89" s="253"/>
      <c r="J89" s="253"/>
      <c r="K89"/>
      <c r="L89"/>
    </row>
    <row r="90" spans="1:12" ht="24.75" customHeight="1">
      <c r="A90"/>
      <c r="E90" s="253"/>
      <c r="F90" s="253"/>
      <c r="G90" s="253"/>
      <c r="H90" s="253"/>
      <c r="I90" s="253"/>
      <c r="J90" s="253"/>
      <c r="K90"/>
      <c r="L90"/>
    </row>
    <row r="91" spans="1:12" ht="24.75" customHeight="1">
      <c r="A91"/>
      <c r="E91" s="253"/>
      <c r="F91" s="253"/>
      <c r="G91" s="253"/>
      <c r="H91" s="253"/>
      <c r="I91" s="253"/>
      <c r="J91" s="253"/>
      <c r="K91"/>
      <c r="L91"/>
    </row>
    <row r="92" spans="1:12" ht="24.75" customHeight="1">
      <c r="A92"/>
      <c r="E92" s="253"/>
      <c r="F92" s="253"/>
      <c r="G92" s="253"/>
      <c r="H92" s="253"/>
      <c r="I92" s="253"/>
      <c r="J92" s="253"/>
      <c r="K92"/>
      <c r="L92"/>
    </row>
    <row r="93" spans="1:12" ht="24.75" customHeight="1">
      <c r="A93"/>
      <c r="E93" s="253"/>
      <c r="F93" s="253"/>
      <c r="G93" s="253"/>
      <c r="H93" s="253"/>
      <c r="I93" s="253"/>
      <c r="J93" s="253"/>
      <c r="K93"/>
      <c r="L93"/>
    </row>
    <row r="94" spans="1:12" ht="24.75" customHeight="1">
      <c r="A94"/>
      <c r="E94" s="253"/>
      <c r="F94" s="253"/>
      <c r="G94" s="253"/>
      <c r="H94" s="253"/>
      <c r="I94" s="253"/>
      <c r="J94" s="253"/>
      <c r="K94"/>
      <c r="L94"/>
    </row>
    <row r="95" spans="1:12" ht="24.75" customHeight="1">
      <c r="A95"/>
      <c r="E95" s="253"/>
      <c r="F95" s="253"/>
      <c r="G95" s="253"/>
      <c r="H95" s="253"/>
      <c r="I95" s="253"/>
      <c r="J95" s="253"/>
      <c r="K95"/>
      <c r="L95"/>
    </row>
    <row r="96" spans="1:12" ht="24.75" customHeight="1">
      <c r="A96"/>
      <c r="E96" s="253"/>
      <c r="F96" s="253"/>
      <c r="G96" s="253"/>
      <c r="H96" s="253"/>
      <c r="I96" s="253"/>
      <c r="J96" s="253"/>
      <c r="K96"/>
      <c r="L96"/>
    </row>
    <row r="97" spans="1:12" ht="24.75" customHeight="1">
      <c r="A97"/>
      <c r="E97" s="253"/>
      <c r="F97" s="253"/>
      <c r="G97" s="253"/>
      <c r="H97" s="253"/>
      <c r="I97" s="253"/>
      <c r="J97" s="253"/>
      <c r="K97"/>
      <c r="L97"/>
    </row>
    <row r="98" spans="1:12" ht="24.75" customHeight="1">
      <c r="A98"/>
      <c r="E98" s="253"/>
      <c r="F98" s="253"/>
      <c r="G98" s="253"/>
      <c r="H98" s="253"/>
      <c r="I98" s="253"/>
      <c r="J98" s="253"/>
      <c r="K98"/>
      <c r="L98"/>
    </row>
    <row r="99" spans="1:12" ht="24.75" customHeight="1">
      <c r="A99"/>
      <c r="E99" s="253"/>
      <c r="F99" s="253"/>
      <c r="G99" s="253"/>
      <c r="H99" s="253"/>
      <c r="I99" s="253"/>
      <c r="J99" s="253"/>
      <c r="K99"/>
      <c r="L99"/>
    </row>
    <row r="100" spans="1:12" ht="24.75" customHeight="1">
      <c r="A100"/>
      <c r="E100" s="253"/>
      <c r="F100" s="253"/>
      <c r="G100" s="253"/>
      <c r="H100" s="253"/>
      <c r="I100" s="253"/>
      <c r="J100" s="253"/>
      <c r="K100"/>
      <c r="L100"/>
    </row>
    <row r="101" spans="1:12" ht="24.75" customHeight="1">
      <c r="A101"/>
      <c r="E101" s="253"/>
      <c r="F101" s="253"/>
      <c r="G101" s="253"/>
      <c r="H101" s="253"/>
      <c r="I101" s="253"/>
      <c r="J101" s="253"/>
      <c r="K101"/>
      <c r="L101"/>
    </row>
    <row r="102" spans="1:12" ht="24.75" customHeight="1">
      <c r="A102"/>
      <c r="E102" s="253"/>
      <c r="F102" s="253"/>
      <c r="G102" s="253"/>
      <c r="H102" s="253"/>
      <c r="I102" s="253"/>
      <c r="J102" s="253"/>
      <c r="K102"/>
      <c r="L102"/>
    </row>
    <row r="103" spans="1:12" ht="24.75" customHeight="1">
      <c r="A103"/>
      <c r="E103" s="253"/>
      <c r="F103" s="253"/>
      <c r="G103" s="253"/>
      <c r="H103" s="253"/>
      <c r="I103" s="253"/>
      <c r="J103" s="253"/>
      <c r="K103"/>
      <c r="L103"/>
    </row>
    <row r="104" spans="1:12" ht="24.75" customHeight="1">
      <c r="A104"/>
      <c r="E104" s="253"/>
      <c r="F104" s="253"/>
      <c r="G104" s="253"/>
      <c r="H104" s="253"/>
      <c r="I104" s="253"/>
      <c r="J104" s="253"/>
      <c r="K104"/>
      <c r="L104"/>
    </row>
    <row r="105" spans="1:12" ht="24.75" customHeight="1">
      <c r="A105"/>
      <c r="E105" s="253"/>
      <c r="F105" s="253"/>
      <c r="G105" s="253"/>
      <c r="H105" s="253"/>
      <c r="I105" s="253"/>
      <c r="J105" s="253"/>
      <c r="K105"/>
      <c r="L105"/>
    </row>
    <row r="106" spans="1:12" ht="24.75" customHeight="1">
      <c r="A106"/>
      <c r="E106" s="253"/>
      <c r="F106" s="253"/>
      <c r="G106" s="253"/>
      <c r="H106" s="253"/>
      <c r="I106" s="253"/>
      <c r="J106" s="253"/>
      <c r="K106"/>
      <c r="L106"/>
    </row>
  </sheetData>
  <sheetProtection selectLockedCells="1" selectUnlockedCells="1"/>
  <mergeCells count="2">
    <mergeCell ref="A1:K1"/>
    <mergeCell ref="A3:K4"/>
  </mergeCells>
  <printOptions/>
  <pageMargins left="0.7" right="0.7" top="0.7875" bottom="0.7875" header="0.5118055555555555" footer="0.5118055555555555"/>
  <pageSetup horizontalDpi="300" verticalDpi="300" orientation="landscape" paperSize="9" scale="88"/>
  <rowBreaks count="2" manualBreakCount="2">
    <brk id="19" max="255" man="1"/>
    <brk id="3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">
      <selection activeCell="S23" sqref="S23"/>
    </sheetView>
  </sheetViews>
  <sheetFormatPr defaultColWidth="9.00390625" defaultRowHeight="12.75"/>
  <cols>
    <col min="1" max="1" width="4.625" style="0" customWidth="1"/>
    <col min="2" max="2" width="24.25390625" style="0" customWidth="1"/>
    <col min="3" max="3" width="6.625" style="0" customWidth="1"/>
    <col min="4" max="9" width="4.625" style="0" customWidth="1"/>
    <col min="10" max="10" width="6.625" style="0" customWidth="1"/>
    <col min="11" max="11" width="9.875" style="0" customWidth="1"/>
    <col min="12" max="12" width="10.75390625" style="0" customWidth="1"/>
    <col min="13" max="13" width="7.625" style="0" customWidth="1"/>
    <col min="14" max="14" width="9.875" style="0" customWidth="1"/>
    <col min="15" max="15" width="20.625" style="0" customWidth="1"/>
  </cols>
  <sheetData>
    <row r="1" spans="1:15" s="362" customFormat="1" ht="20.25">
      <c r="A1" s="372" t="s">
        <v>167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</row>
    <row r="2" spans="1:15" ht="15.75">
      <c r="A2" s="140"/>
      <c r="B2" s="141" t="s">
        <v>60</v>
      </c>
      <c r="C2" s="142"/>
      <c r="D2" s="142"/>
      <c r="E2" s="142"/>
      <c r="F2" s="142"/>
      <c r="G2" s="142"/>
      <c r="H2" s="142"/>
      <c r="I2" s="142"/>
      <c r="J2" s="136"/>
      <c r="K2" s="136"/>
      <c r="L2" s="136"/>
      <c r="M2" s="136"/>
      <c r="N2" s="136"/>
      <c r="O2" s="137"/>
    </row>
    <row r="3" spans="1:15" ht="15.75">
      <c r="A3" s="140"/>
      <c r="B3" s="142"/>
      <c r="C3" s="142"/>
      <c r="D3" s="142"/>
      <c r="E3" s="142"/>
      <c r="F3" s="142"/>
      <c r="G3" s="142"/>
      <c r="H3" s="142"/>
      <c r="I3" s="142"/>
      <c r="J3" s="136"/>
      <c r="K3" s="136"/>
      <c r="L3" s="136"/>
      <c r="M3" s="136"/>
      <c r="N3" s="136"/>
      <c r="O3" s="137"/>
    </row>
    <row r="4" spans="1:15" ht="22.5">
      <c r="A4" s="143" t="s">
        <v>61</v>
      </c>
      <c r="B4" s="144" t="s">
        <v>0</v>
      </c>
      <c r="C4" s="144" t="s">
        <v>62</v>
      </c>
      <c r="D4" s="144" t="s">
        <v>63</v>
      </c>
      <c r="E4" s="144" t="s">
        <v>64</v>
      </c>
      <c r="F4" s="144" t="s">
        <v>65</v>
      </c>
      <c r="G4" s="144" t="s">
        <v>66</v>
      </c>
      <c r="H4" s="144" t="s">
        <v>67</v>
      </c>
      <c r="I4" s="144" t="s">
        <v>68</v>
      </c>
      <c r="J4" s="145" t="s">
        <v>10</v>
      </c>
      <c r="K4" s="145" t="s">
        <v>69</v>
      </c>
      <c r="L4" s="146" t="s">
        <v>70</v>
      </c>
      <c r="M4" s="147" t="s">
        <v>71</v>
      </c>
      <c r="N4" s="147" t="s">
        <v>72</v>
      </c>
      <c r="O4" s="110" t="s">
        <v>169</v>
      </c>
    </row>
    <row r="5" spans="1:15" ht="15.75">
      <c r="A5" s="150">
        <v>1</v>
      </c>
      <c r="B5" s="151" t="s">
        <v>28</v>
      </c>
      <c r="C5" s="152" t="s">
        <v>19</v>
      </c>
      <c r="D5" s="152">
        <v>102</v>
      </c>
      <c r="E5" s="153">
        <v>130</v>
      </c>
      <c r="F5" s="152">
        <v>109</v>
      </c>
      <c r="G5" s="153">
        <v>123</v>
      </c>
      <c r="H5" s="152">
        <v>102</v>
      </c>
      <c r="I5" s="152">
        <v>125</v>
      </c>
      <c r="J5" s="150">
        <f aca="true" t="shared" si="0" ref="J5:J10">SUM(D5:I5)</f>
        <v>691</v>
      </c>
      <c r="K5" s="154">
        <v>0</v>
      </c>
      <c r="L5" s="207">
        <f>SUM(J5)</f>
        <v>691</v>
      </c>
      <c r="M5" s="156">
        <f>SUM(J5/6)</f>
        <v>115.16666666666667</v>
      </c>
      <c r="N5" s="157">
        <f>MAX(D5:I5)</f>
        <v>130</v>
      </c>
      <c r="O5" s="162" t="s">
        <v>74</v>
      </c>
    </row>
    <row r="6" spans="1:15" ht="15.75">
      <c r="A6" s="159">
        <v>2</v>
      </c>
      <c r="B6" s="151" t="s">
        <v>24</v>
      </c>
      <c r="C6" s="152" t="s">
        <v>19</v>
      </c>
      <c r="D6" s="152">
        <v>125</v>
      </c>
      <c r="E6" s="153">
        <v>102</v>
      </c>
      <c r="F6" s="152">
        <v>79</v>
      </c>
      <c r="G6" s="153">
        <v>112</v>
      </c>
      <c r="H6" s="152">
        <v>96</v>
      </c>
      <c r="I6" s="152">
        <v>101</v>
      </c>
      <c r="J6" s="150">
        <f t="shared" si="0"/>
        <v>615</v>
      </c>
      <c r="K6" s="154">
        <v>0</v>
      </c>
      <c r="L6" s="207">
        <f>SUM(J6)</f>
        <v>615</v>
      </c>
      <c r="M6" s="156">
        <f>SUM(J6/6)</f>
        <v>102.5</v>
      </c>
      <c r="N6" s="157">
        <f>MAX(D6:I6)</f>
        <v>125</v>
      </c>
      <c r="O6" s="158" t="s">
        <v>25</v>
      </c>
    </row>
    <row r="7" spans="1:15" ht="15.75">
      <c r="A7" s="150">
        <v>3</v>
      </c>
      <c r="B7" s="151" t="s">
        <v>17</v>
      </c>
      <c r="C7" s="152" t="s">
        <v>19</v>
      </c>
      <c r="D7" s="152">
        <v>57</v>
      </c>
      <c r="E7" s="153">
        <v>125</v>
      </c>
      <c r="F7" s="152">
        <v>74</v>
      </c>
      <c r="G7" s="153">
        <v>77</v>
      </c>
      <c r="H7" s="152">
        <v>133</v>
      </c>
      <c r="I7" s="152">
        <v>122</v>
      </c>
      <c r="J7" s="150">
        <f t="shared" si="0"/>
        <v>588</v>
      </c>
      <c r="K7" s="154">
        <v>0</v>
      </c>
      <c r="L7" s="207">
        <f>SUM(J7)</f>
        <v>588</v>
      </c>
      <c r="M7" s="156">
        <f>SUM(J7/6)</f>
        <v>98</v>
      </c>
      <c r="N7" s="157">
        <f>MAX(D7:I7)</f>
        <v>133</v>
      </c>
      <c r="O7" s="158" t="s">
        <v>18</v>
      </c>
    </row>
    <row r="8" spans="1:15" ht="15.75">
      <c r="A8" s="150">
        <v>4</v>
      </c>
      <c r="B8" s="151" t="s">
        <v>20</v>
      </c>
      <c r="C8" s="152" t="s">
        <v>19</v>
      </c>
      <c r="D8" s="152">
        <v>88</v>
      </c>
      <c r="E8" s="153">
        <v>86</v>
      </c>
      <c r="F8" s="152">
        <v>106</v>
      </c>
      <c r="G8" s="153">
        <v>112</v>
      </c>
      <c r="H8" s="152">
        <v>79</v>
      </c>
      <c r="I8" s="152">
        <v>83</v>
      </c>
      <c r="J8" s="150">
        <f t="shared" si="0"/>
        <v>554</v>
      </c>
      <c r="K8" s="154">
        <v>0</v>
      </c>
      <c r="L8" s="207">
        <f>SUM(J8)</f>
        <v>554</v>
      </c>
      <c r="M8" s="156">
        <f>SUM(J8/6)</f>
        <v>92.33333333333333</v>
      </c>
      <c r="N8" s="157">
        <f>MAX(D8:I8)</f>
        <v>112</v>
      </c>
      <c r="O8" s="162" t="s">
        <v>21</v>
      </c>
    </row>
    <row r="9" spans="1:15" ht="15.75">
      <c r="A9" s="150">
        <v>5</v>
      </c>
      <c r="B9" s="151" t="s">
        <v>30</v>
      </c>
      <c r="C9" s="152" t="s">
        <v>19</v>
      </c>
      <c r="D9" s="152">
        <v>66</v>
      </c>
      <c r="E9" s="153">
        <v>52</v>
      </c>
      <c r="F9" s="152">
        <v>58</v>
      </c>
      <c r="G9" s="153">
        <v>63</v>
      </c>
      <c r="H9" s="152">
        <v>59</v>
      </c>
      <c r="I9" s="152">
        <v>49</v>
      </c>
      <c r="J9" s="150">
        <f t="shared" si="0"/>
        <v>347</v>
      </c>
      <c r="K9" s="154">
        <v>60</v>
      </c>
      <c r="L9" s="207">
        <f>SUM(J9+K9)</f>
        <v>407</v>
      </c>
      <c r="M9" s="156">
        <f>SUM(J9/6)</f>
        <v>57.833333333333336</v>
      </c>
      <c r="N9" s="157">
        <f>MAX(D9:I9)</f>
        <v>66</v>
      </c>
      <c r="O9" s="162" t="s">
        <v>21</v>
      </c>
    </row>
    <row r="10" spans="1:15" ht="15.75">
      <c r="A10" s="150">
        <v>6</v>
      </c>
      <c r="B10" s="151" t="s">
        <v>26</v>
      </c>
      <c r="C10" s="152" t="s">
        <v>19</v>
      </c>
      <c r="D10" s="152">
        <v>62</v>
      </c>
      <c r="E10" s="153">
        <v>71</v>
      </c>
      <c r="F10" s="152">
        <v>81</v>
      </c>
      <c r="G10" s="153">
        <v>60</v>
      </c>
      <c r="H10" s="152">
        <v>55</v>
      </c>
      <c r="I10" s="152">
        <v>66</v>
      </c>
      <c r="J10" s="150">
        <f t="shared" si="0"/>
        <v>395</v>
      </c>
      <c r="K10" s="154">
        <v>0</v>
      </c>
      <c r="L10" s="207">
        <f>SUM(J10)</f>
        <v>395</v>
      </c>
      <c r="M10" s="156">
        <f>SUM(J10/6)</f>
        <v>65.83333333333333</v>
      </c>
      <c r="N10" s="157">
        <f>MAX(D10:I10)</f>
        <v>81</v>
      </c>
      <c r="O10" s="158" t="s">
        <v>168</v>
      </c>
    </row>
    <row r="12" spans="1:15" ht="15.75">
      <c r="A12" s="166"/>
      <c r="B12" s="167" t="s">
        <v>73</v>
      </c>
      <c r="C12" s="168"/>
      <c r="D12" s="168"/>
      <c r="E12" s="168"/>
      <c r="F12" s="168"/>
      <c r="G12" s="168"/>
      <c r="H12" s="168"/>
      <c r="I12" s="168"/>
      <c r="J12" s="169"/>
      <c r="K12" s="169"/>
      <c r="L12" s="169"/>
      <c r="M12" s="170"/>
      <c r="N12" s="170"/>
      <c r="O12" s="171"/>
    </row>
    <row r="13" spans="1:15" ht="15.75">
      <c r="A13" s="166"/>
      <c r="B13" s="209"/>
      <c r="C13" s="168"/>
      <c r="D13" s="168"/>
      <c r="E13" s="168"/>
      <c r="F13" s="168"/>
      <c r="G13" s="168"/>
      <c r="H13" s="168"/>
      <c r="I13" s="168"/>
      <c r="J13" s="169"/>
      <c r="K13" s="169"/>
      <c r="L13" s="169"/>
      <c r="M13" s="170"/>
      <c r="N13" s="170"/>
      <c r="O13" s="171"/>
    </row>
    <row r="14" spans="1:15" ht="22.5">
      <c r="A14" s="143" t="s">
        <v>61</v>
      </c>
      <c r="B14" s="144" t="s">
        <v>0</v>
      </c>
      <c r="C14" s="144" t="s">
        <v>62</v>
      </c>
      <c r="D14" s="144" t="s">
        <v>63</v>
      </c>
      <c r="E14" s="144" t="s">
        <v>64</v>
      </c>
      <c r="F14" s="144" t="s">
        <v>65</v>
      </c>
      <c r="G14" s="144" t="s">
        <v>66</v>
      </c>
      <c r="H14" s="144" t="s">
        <v>67</v>
      </c>
      <c r="I14" s="144" t="s">
        <v>66</v>
      </c>
      <c r="J14" s="145" t="s">
        <v>10</v>
      </c>
      <c r="K14" s="145" t="s">
        <v>69</v>
      </c>
      <c r="L14" s="146" t="s">
        <v>70</v>
      </c>
      <c r="M14" s="147" t="s">
        <v>71</v>
      </c>
      <c r="N14" s="147" t="s">
        <v>72</v>
      </c>
      <c r="O14" s="110" t="s">
        <v>169</v>
      </c>
    </row>
    <row r="15" spans="1:15" ht="15.75">
      <c r="A15" s="159">
        <v>1</v>
      </c>
      <c r="B15" s="151" t="s">
        <v>40</v>
      </c>
      <c r="C15" s="152" t="s">
        <v>34</v>
      </c>
      <c r="D15" s="153">
        <v>158</v>
      </c>
      <c r="E15" s="152">
        <v>214</v>
      </c>
      <c r="F15" s="153">
        <v>158</v>
      </c>
      <c r="G15" s="152">
        <v>158</v>
      </c>
      <c r="H15" s="152">
        <v>160</v>
      </c>
      <c r="I15" s="152">
        <v>156</v>
      </c>
      <c r="J15" s="164">
        <f aca="true" t="shared" si="1" ref="J15:J20">SUM(D15:I15)</f>
        <v>1004</v>
      </c>
      <c r="K15" s="154">
        <v>0</v>
      </c>
      <c r="L15" s="207">
        <f aca="true" t="shared" si="2" ref="L15:L20">SUM(J15+K15)</f>
        <v>1004</v>
      </c>
      <c r="M15" s="156">
        <f aca="true" t="shared" si="3" ref="M15:M20">SUM(J15/6)</f>
        <v>167.33333333333334</v>
      </c>
      <c r="N15" s="165">
        <f aca="true" t="shared" si="4" ref="N15:N20">MAX(D15:I15)</f>
        <v>214</v>
      </c>
      <c r="O15" s="110" t="s">
        <v>41</v>
      </c>
    </row>
    <row r="16" spans="1:15" ht="15.75">
      <c r="A16" s="159">
        <v>2</v>
      </c>
      <c r="B16" s="151" t="s">
        <v>42</v>
      </c>
      <c r="C16" s="152" t="s">
        <v>34</v>
      </c>
      <c r="D16" s="153">
        <v>181</v>
      </c>
      <c r="E16" s="152">
        <v>172</v>
      </c>
      <c r="F16" s="153">
        <v>137</v>
      </c>
      <c r="G16" s="152">
        <v>195</v>
      </c>
      <c r="H16" s="152">
        <v>97</v>
      </c>
      <c r="I16" s="152">
        <v>203</v>
      </c>
      <c r="J16" s="164">
        <f t="shared" si="1"/>
        <v>985</v>
      </c>
      <c r="K16" s="154">
        <v>0</v>
      </c>
      <c r="L16" s="207">
        <f t="shared" si="2"/>
        <v>985</v>
      </c>
      <c r="M16" s="156">
        <f t="shared" si="3"/>
        <v>164.16666666666666</v>
      </c>
      <c r="N16" s="165">
        <f t="shared" si="4"/>
        <v>203</v>
      </c>
      <c r="O16" s="158" t="s">
        <v>25</v>
      </c>
    </row>
    <row r="17" spans="1:15" ht="15.75">
      <c r="A17" s="164">
        <v>3</v>
      </c>
      <c r="B17" s="151" t="s">
        <v>36</v>
      </c>
      <c r="C17" s="152" t="s">
        <v>34</v>
      </c>
      <c r="D17" s="153">
        <v>142</v>
      </c>
      <c r="E17" s="152">
        <v>146</v>
      </c>
      <c r="F17" s="153">
        <v>170</v>
      </c>
      <c r="G17" s="152">
        <v>181</v>
      </c>
      <c r="H17" s="152">
        <v>171</v>
      </c>
      <c r="I17" s="152">
        <v>138</v>
      </c>
      <c r="J17" s="164">
        <f t="shared" si="1"/>
        <v>948</v>
      </c>
      <c r="K17" s="154">
        <v>0</v>
      </c>
      <c r="L17" s="207">
        <f t="shared" si="2"/>
        <v>948</v>
      </c>
      <c r="M17" s="156">
        <f t="shared" si="3"/>
        <v>158</v>
      </c>
      <c r="N17" s="165">
        <f t="shared" si="4"/>
        <v>181</v>
      </c>
      <c r="O17" s="162" t="s">
        <v>21</v>
      </c>
    </row>
    <row r="18" spans="1:15" ht="15.75">
      <c r="A18" s="159">
        <v>4</v>
      </c>
      <c r="B18" s="151" t="s">
        <v>38</v>
      </c>
      <c r="C18" s="152" t="s">
        <v>34</v>
      </c>
      <c r="D18" s="153">
        <v>125</v>
      </c>
      <c r="E18" s="152">
        <v>132</v>
      </c>
      <c r="F18" s="153">
        <v>154</v>
      </c>
      <c r="G18" s="152">
        <v>129</v>
      </c>
      <c r="H18" s="152">
        <v>149</v>
      </c>
      <c r="I18" s="152">
        <v>106</v>
      </c>
      <c r="J18" s="164">
        <f t="shared" si="1"/>
        <v>795</v>
      </c>
      <c r="K18" s="154">
        <v>0</v>
      </c>
      <c r="L18" s="207">
        <f t="shared" si="2"/>
        <v>795</v>
      </c>
      <c r="M18" s="156">
        <f t="shared" si="3"/>
        <v>132.5</v>
      </c>
      <c r="N18" s="165">
        <f t="shared" si="4"/>
        <v>154</v>
      </c>
      <c r="O18" s="158" t="s">
        <v>25</v>
      </c>
    </row>
    <row r="19" spans="1:15" ht="15.75">
      <c r="A19" s="159">
        <v>5</v>
      </c>
      <c r="B19" s="113" t="s">
        <v>37</v>
      </c>
      <c r="C19" s="152" t="s">
        <v>34</v>
      </c>
      <c r="D19" s="153">
        <v>131</v>
      </c>
      <c r="E19" s="152">
        <v>143</v>
      </c>
      <c r="F19" s="153">
        <v>106</v>
      </c>
      <c r="G19" s="152">
        <v>132</v>
      </c>
      <c r="H19" s="152">
        <v>137</v>
      </c>
      <c r="I19" s="152">
        <v>123</v>
      </c>
      <c r="J19" s="164">
        <f t="shared" si="1"/>
        <v>772</v>
      </c>
      <c r="K19" s="154">
        <v>0</v>
      </c>
      <c r="L19" s="207">
        <f t="shared" si="2"/>
        <v>772</v>
      </c>
      <c r="M19" s="156">
        <f t="shared" si="3"/>
        <v>128.66666666666666</v>
      </c>
      <c r="N19" s="165">
        <f t="shared" si="4"/>
        <v>143</v>
      </c>
      <c r="O19" s="162" t="s">
        <v>21</v>
      </c>
    </row>
    <row r="20" spans="1:15" ht="15.75">
      <c r="A20" s="159">
        <v>6</v>
      </c>
      <c r="B20" s="151" t="s">
        <v>43</v>
      </c>
      <c r="C20" s="152" t="s">
        <v>34</v>
      </c>
      <c r="D20" s="153">
        <v>133</v>
      </c>
      <c r="E20" s="152">
        <v>115</v>
      </c>
      <c r="F20" s="153">
        <v>107</v>
      </c>
      <c r="G20" s="152">
        <v>112</v>
      </c>
      <c r="H20" s="152">
        <v>112</v>
      </c>
      <c r="I20" s="152">
        <v>116</v>
      </c>
      <c r="J20" s="164">
        <f t="shared" si="1"/>
        <v>695</v>
      </c>
      <c r="K20" s="154">
        <v>0</v>
      </c>
      <c r="L20" s="207">
        <f t="shared" si="2"/>
        <v>695</v>
      </c>
      <c r="M20" s="156">
        <f t="shared" si="3"/>
        <v>115.83333333333333</v>
      </c>
      <c r="N20" s="165">
        <f t="shared" si="4"/>
        <v>133</v>
      </c>
      <c r="O20" s="110" t="s">
        <v>41</v>
      </c>
    </row>
    <row r="21" spans="1:15" ht="15.75">
      <c r="A21" s="182"/>
      <c r="B21" s="197"/>
      <c r="C21" s="168"/>
      <c r="D21" s="168"/>
      <c r="E21" s="177"/>
      <c r="F21" s="168"/>
      <c r="G21" s="168"/>
      <c r="H21" s="168"/>
      <c r="I21" s="168"/>
      <c r="J21" s="175"/>
      <c r="K21" s="169"/>
      <c r="L21" s="169"/>
      <c r="M21" s="178"/>
      <c r="N21" s="179"/>
      <c r="O21" s="181"/>
    </row>
    <row r="22" spans="1:15" ht="15.75">
      <c r="A22" s="169"/>
      <c r="B22" s="167" t="s">
        <v>75</v>
      </c>
      <c r="C22" s="168"/>
      <c r="D22" s="168"/>
      <c r="E22" s="168"/>
      <c r="F22" s="168"/>
      <c r="G22" s="168"/>
      <c r="H22" s="168"/>
      <c r="I22" s="168"/>
      <c r="J22" s="169"/>
      <c r="K22" s="169"/>
      <c r="L22" s="169"/>
      <c r="M22" s="170"/>
      <c r="N22" s="166"/>
      <c r="O22" s="171"/>
    </row>
    <row r="23" spans="1:15" ht="15.75">
      <c r="A23" s="169"/>
      <c r="B23" s="209"/>
      <c r="C23" s="168"/>
      <c r="D23" s="168"/>
      <c r="E23" s="168"/>
      <c r="F23" s="168"/>
      <c r="G23" s="168"/>
      <c r="H23" s="168"/>
      <c r="I23" s="168"/>
      <c r="J23" s="169"/>
      <c r="K23" s="169"/>
      <c r="L23" s="169"/>
      <c r="M23" s="170"/>
      <c r="N23" s="166"/>
      <c r="O23" s="171"/>
    </row>
    <row r="24" spans="1:15" ht="22.5">
      <c r="A24" s="143" t="s">
        <v>61</v>
      </c>
      <c r="B24" s="144" t="s">
        <v>0</v>
      </c>
      <c r="C24" s="144" t="s">
        <v>62</v>
      </c>
      <c r="D24" s="144" t="s">
        <v>63</v>
      </c>
      <c r="E24" s="144" t="s">
        <v>64</v>
      </c>
      <c r="F24" s="144" t="s">
        <v>65</v>
      </c>
      <c r="G24" s="144" t="s">
        <v>66</v>
      </c>
      <c r="H24" s="144" t="s">
        <v>67</v>
      </c>
      <c r="I24" s="144" t="s">
        <v>68</v>
      </c>
      <c r="J24" s="145" t="s">
        <v>10</v>
      </c>
      <c r="K24" s="145" t="s">
        <v>69</v>
      </c>
      <c r="L24" s="146" t="s">
        <v>70</v>
      </c>
      <c r="M24" s="147" t="s">
        <v>71</v>
      </c>
      <c r="N24" s="147" t="s">
        <v>72</v>
      </c>
      <c r="O24" s="110" t="s">
        <v>169</v>
      </c>
    </row>
    <row r="25" spans="1:15" ht="15.75">
      <c r="A25" s="164">
        <v>1</v>
      </c>
      <c r="B25" s="113" t="s">
        <v>46</v>
      </c>
      <c r="C25" s="173" t="s">
        <v>45</v>
      </c>
      <c r="D25" s="173">
        <v>154</v>
      </c>
      <c r="E25" s="173">
        <v>133</v>
      </c>
      <c r="F25" s="173">
        <v>212</v>
      </c>
      <c r="G25" s="183">
        <v>208</v>
      </c>
      <c r="H25" s="173">
        <v>159</v>
      </c>
      <c r="I25" s="183">
        <v>176</v>
      </c>
      <c r="J25" s="164">
        <f>SUM(D25:I25)</f>
        <v>1042</v>
      </c>
      <c r="K25" s="154">
        <v>0</v>
      </c>
      <c r="L25" s="207">
        <f>SUM(J25+K25)</f>
        <v>1042</v>
      </c>
      <c r="M25" s="156">
        <f>SUM(L25/6)</f>
        <v>173.66666666666666</v>
      </c>
      <c r="N25" s="184">
        <f>MAX(D25:I25)</f>
        <v>212</v>
      </c>
      <c r="O25" s="162" t="s">
        <v>74</v>
      </c>
    </row>
    <row r="26" spans="1:15" ht="15.75">
      <c r="A26" s="164">
        <v>2</v>
      </c>
      <c r="B26" s="113" t="s">
        <v>51</v>
      </c>
      <c r="C26" s="173" t="s">
        <v>45</v>
      </c>
      <c r="D26" s="173">
        <v>137</v>
      </c>
      <c r="E26" s="173">
        <v>158</v>
      </c>
      <c r="F26" s="173">
        <v>130</v>
      </c>
      <c r="G26" s="183">
        <v>177</v>
      </c>
      <c r="H26" s="173">
        <v>198</v>
      </c>
      <c r="I26" s="183">
        <v>156</v>
      </c>
      <c r="J26" s="164">
        <f>SUM(D26:I26)</f>
        <v>956</v>
      </c>
      <c r="K26" s="154">
        <v>60</v>
      </c>
      <c r="L26" s="207">
        <f>SUM(J26+K26)</f>
        <v>1016</v>
      </c>
      <c r="M26" s="156">
        <f>SUM(L26/6)</f>
        <v>169.33333333333334</v>
      </c>
      <c r="N26" s="184">
        <f>MAX(D26:I26)</f>
        <v>198</v>
      </c>
      <c r="O26" s="110" t="s">
        <v>41</v>
      </c>
    </row>
    <row r="27" spans="1:15" ht="15.75">
      <c r="A27" s="164">
        <v>3</v>
      </c>
      <c r="B27" s="113" t="s">
        <v>53</v>
      </c>
      <c r="C27" s="173" t="s">
        <v>45</v>
      </c>
      <c r="D27" s="173">
        <v>171</v>
      </c>
      <c r="E27" s="173">
        <v>190</v>
      </c>
      <c r="F27" s="173">
        <v>109</v>
      </c>
      <c r="G27" s="183">
        <v>158</v>
      </c>
      <c r="H27" s="173">
        <v>126</v>
      </c>
      <c r="I27" s="183">
        <v>119</v>
      </c>
      <c r="J27" s="164">
        <f>SUM(D27:I27)</f>
        <v>873</v>
      </c>
      <c r="K27" s="154">
        <v>0</v>
      </c>
      <c r="L27" s="207">
        <f>SUM(J27+K27)</f>
        <v>873</v>
      </c>
      <c r="M27" s="156">
        <f>SUM(L27/6)</f>
        <v>145.5</v>
      </c>
      <c r="N27" s="184">
        <f>MAX(D27:I27)</f>
        <v>190</v>
      </c>
      <c r="O27" s="158" t="s">
        <v>18</v>
      </c>
    </row>
    <row r="28" spans="1:15" ht="15.75">
      <c r="A28" s="164">
        <v>4</v>
      </c>
      <c r="B28" s="113" t="s">
        <v>49</v>
      </c>
      <c r="C28" s="173" t="s">
        <v>45</v>
      </c>
      <c r="D28" s="173">
        <v>156</v>
      </c>
      <c r="E28" s="173">
        <v>139</v>
      </c>
      <c r="F28" s="173">
        <v>158</v>
      </c>
      <c r="G28" s="183">
        <v>86</v>
      </c>
      <c r="H28" s="173">
        <v>166</v>
      </c>
      <c r="I28" s="183">
        <v>159</v>
      </c>
      <c r="J28" s="164">
        <f>SUM(D28:I28)</f>
        <v>864</v>
      </c>
      <c r="K28" s="154">
        <v>0</v>
      </c>
      <c r="L28" s="207">
        <f>SUM(J28+K28)</f>
        <v>864</v>
      </c>
      <c r="M28" s="156">
        <f>SUM(L28/6)</f>
        <v>144</v>
      </c>
      <c r="N28" s="184">
        <f>MAX(D28:I28)</f>
        <v>166</v>
      </c>
      <c r="O28" s="158" t="s">
        <v>23</v>
      </c>
    </row>
    <row r="29" spans="1:15" ht="15.75">
      <c r="A29" s="164">
        <v>5</v>
      </c>
      <c r="B29" s="113" t="s">
        <v>47</v>
      </c>
      <c r="C29" s="173" t="s">
        <v>45</v>
      </c>
      <c r="D29" s="173">
        <v>93</v>
      </c>
      <c r="E29" s="173">
        <v>95</v>
      </c>
      <c r="F29" s="173">
        <v>97</v>
      </c>
      <c r="G29" s="183">
        <v>126</v>
      </c>
      <c r="H29" s="173">
        <v>110</v>
      </c>
      <c r="I29" s="183">
        <v>100</v>
      </c>
      <c r="J29" s="164">
        <f>SUM(D29:I29)</f>
        <v>621</v>
      </c>
      <c r="K29" s="154">
        <v>0</v>
      </c>
      <c r="L29" s="207">
        <f>SUM(J29+K29)</f>
        <v>621</v>
      </c>
      <c r="M29" s="156">
        <f>SUM(L29/6)</f>
        <v>103.5</v>
      </c>
      <c r="N29" s="184">
        <f>MAX(D29:I29)</f>
        <v>126</v>
      </c>
      <c r="O29" s="162" t="s">
        <v>76</v>
      </c>
    </row>
    <row r="31" spans="1:15" ht="15.75">
      <c r="A31" s="189"/>
      <c r="B31" s="189" t="s">
        <v>170</v>
      </c>
      <c r="C31" s="189"/>
      <c r="D31" s="189"/>
      <c r="E31" s="189"/>
      <c r="F31" s="187"/>
      <c r="G31" s="187"/>
      <c r="H31" s="187"/>
      <c r="I31" s="187"/>
      <c r="J31" s="186"/>
      <c r="K31" s="186"/>
      <c r="L31" s="188"/>
      <c r="M31" s="188"/>
      <c r="N31" s="186"/>
      <c r="O31" s="189"/>
    </row>
  </sheetData>
  <sheetProtection selectLockedCells="1" selectUnlockedCells="1"/>
  <mergeCells count="1">
    <mergeCell ref="A1:O1"/>
  </mergeCells>
  <printOptions/>
  <pageMargins left="0.7" right="0.7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S77"/>
  <sheetViews>
    <sheetView zoomScaleSheetLayoutView="100" zoomScalePageLayoutView="0" workbookViewId="0" topLeftCell="A34">
      <selection activeCell="U49" sqref="U49"/>
    </sheetView>
  </sheetViews>
  <sheetFormatPr defaultColWidth="8.875" defaultRowHeight="49.5" customHeight="1"/>
  <cols>
    <col min="1" max="1" width="4.625" style="127" customWidth="1"/>
    <col min="2" max="2" width="23.625" style="128" customWidth="1"/>
    <col min="3" max="3" width="6.625" style="129" customWidth="1"/>
    <col min="4" max="9" width="4.625" style="129" customWidth="1"/>
    <col min="10" max="10" width="6.625" style="130" customWidth="1"/>
    <col min="11" max="11" width="5.625" style="130" customWidth="1"/>
    <col min="12" max="12" width="9.625" style="130" customWidth="1"/>
    <col min="13" max="14" width="5.625" style="130" customWidth="1"/>
    <col min="15" max="15" width="22.00390625" style="131" customWidth="1"/>
    <col min="16" max="18" width="8.875" style="132" customWidth="1"/>
    <col min="19" max="19" width="12.00390625" style="132" customWidth="1"/>
    <col min="20" max="16384" width="8.875" style="132" customWidth="1"/>
  </cols>
  <sheetData>
    <row r="1" spans="1:16" s="134" customFormat="1" ht="30" customHeight="1">
      <c r="A1" s="416" t="s">
        <v>57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7"/>
    </row>
    <row r="2" spans="1:16" s="134" customFormat="1" ht="14.2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6"/>
      <c r="N2" s="136"/>
      <c r="O2" s="417"/>
      <c r="P2" s="417"/>
    </row>
    <row r="3" spans="1:16" s="134" customFormat="1" ht="30" customHeight="1">
      <c r="A3" s="418" t="s">
        <v>58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7"/>
    </row>
    <row r="4" spans="1:16" s="134" customFormat="1" ht="30" customHeight="1">
      <c r="A4" s="418" t="s">
        <v>59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7"/>
    </row>
    <row r="5" spans="1:15" s="134" customFormat="1" ht="9" customHeight="1">
      <c r="A5" s="138"/>
      <c r="B5" s="139"/>
      <c r="C5" s="139"/>
      <c r="D5" s="139"/>
      <c r="E5" s="139"/>
      <c r="F5" s="139"/>
      <c r="G5" s="139"/>
      <c r="H5" s="139"/>
      <c r="I5" s="139"/>
      <c r="J5" s="138"/>
      <c r="K5" s="138"/>
      <c r="L5" s="138"/>
      <c r="M5" s="136"/>
      <c r="N5" s="136"/>
      <c r="O5" s="137"/>
    </row>
    <row r="6" spans="1:15" s="134" customFormat="1" ht="9" customHeight="1">
      <c r="A6" s="138"/>
      <c r="B6" s="139"/>
      <c r="C6" s="139"/>
      <c r="D6" s="139"/>
      <c r="E6" s="139"/>
      <c r="F6" s="139"/>
      <c r="G6" s="139"/>
      <c r="H6" s="139"/>
      <c r="I6" s="139"/>
      <c r="J6" s="138"/>
      <c r="K6" s="138"/>
      <c r="L6" s="138"/>
      <c r="M6" s="136"/>
      <c r="N6" s="136"/>
      <c r="O6" s="137"/>
    </row>
    <row r="7" spans="1:15" s="134" customFormat="1" ht="9" customHeight="1">
      <c r="A7" s="138"/>
      <c r="B7" s="139"/>
      <c r="C7" s="139"/>
      <c r="D7" s="139"/>
      <c r="E7" s="139"/>
      <c r="F7" s="139"/>
      <c r="G7" s="139"/>
      <c r="H7" s="139"/>
      <c r="I7" s="139"/>
      <c r="J7" s="138"/>
      <c r="K7" s="138"/>
      <c r="L7" s="138"/>
      <c r="M7" s="136"/>
      <c r="N7" s="136"/>
      <c r="O7" s="137"/>
    </row>
    <row r="8" spans="1:15" s="134" customFormat="1" ht="24.75" customHeight="1">
      <c r="A8" s="140"/>
      <c r="B8" s="141" t="s">
        <v>60</v>
      </c>
      <c r="C8" s="142"/>
      <c r="D8" s="142"/>
      <c r="E8" s="142"/>
      <c r="F8" s="142"/>
      <c r="G8" s="142"/>
      <c r="H8" s="142"/>
      <c r="I8" s="142"/>
      <c r="J8" s="136"/>
      <c r="K8" s="136"/>
      <c r="L8" s="136"/>
      <c r="M8" s="136"/>
      <c r="N8" s="136"/>
      <c r="O8" s="137"/>
    </row>
    <row r="9" spans="1:15" s="134" customFormat="1" ht="9.75" customHeight="1">
      <c r="A9" s="140"/>
      <c r="B9" s="141"/>
      <c r="C9" s="142"/>
      <c r="D9" s="142"/>
      <c r="E9" s="142"/>
      <c r="F9" s="142"/>
      <c r="G9" s="142"/>
      <c r="H9" s="142"/>
      <c r="I9" s="142"/>
      <c r="J9" s="136"/>
      <c r="K9" s="136"/>
      <c r="L9" s="136"/>
      <c r="M9" s="136"/>
      <c r="N9" s="136"/>
      <c r="O9" s="137"/>
    </row>
    <row r="10" spans="1:16" s="149" customFormat="1" ht="22.5" customHeight="1">
      <c r="A10" s="143" t="s">
        <v>61</v>
      </c>
      <c r="B10" s="144" t="s">
        <v>0</v>
      </c>
      <c r="C10" s="144" t="s">
        <v>62</v>
      </c>
      <c r="D10" s="144" t="s">
        <v>63</v>
      </c>
      <c r="E10" s="144" t="s">
        <v>64</v>
      </c>
      <c r="F10" s="144" t="s">
        <v>65</v>
      </c>
      <c r="G10" s="144" t="s">
        <v>66</v>
      </c>
      <c r="H10" s="144" t="s">
        <v>67</v>
      </c>
      <c r="I10" s="144" t="s">
        <v>68</v>
      </c>
      <c r="J10" s="145" t="s">
        <v>10</v>
      </c>
      <c r="K10" s="145" t="s">
        <v>69</v>
      </c>
      <c r="L10" s="146" t="s">
        <v>70</v>
      </c>
      <c r="M10" s="147" t="s">
        <v>71</v>
      </c>
      <c r="N10" s="147" t="s">
        <v>72</v>
      </c>
      <c r="O10" s="110" t="s">
        <v>169</v>
      </c>
      <c r="P10" s="148"/>
    </row>
    <row r="11" spans="1:15" ht="22.5" customHeight="1">
      <c r="A11" s="150">
        <v>1</v>
      </c>
      <c r="B11" s="151" t="s">
        <v>24</v>
      </c>
      <c r="C11" s="152" t="s">
        <v>19</v>
      </c>
      <c r="D11" s="152">
        <f>přehled!D6</f>
        <v>102</v>
      </c>
      <c r="E11" s="153">
        <f>přehled!E6</f>
        <v>111</v>
      </c>
      <c r="F11" s="152">
        <f>přehled!F6</f>
        <v>111</v>
      </c>
      <c r="G11" s="152">
        <f>přehled!G6</f>
        <v>106</v>
      </c>
      <c r="H11" s="152">
        <f>přehled!H6</f>
        <v>125</v>
      </c>
      <c r="I11" s="152">
        <f>přehled!I6</f>
        <v>144</v>
      </c>
      <c r="J11" s="150">
        <f aca="true" t="shared" si="0" ref="J11:J19">SUM(D11:I11)</f>
        <v>699</v>
      </c>
      <c r="K11" s="154">
        <f>přehled!J6</f>
        <v>0</v>
      </c>
      <c r="L11" s="155">
        <f>přehled!K6</f>
        <v>699</v>
      </c>
      <c r="M11" s="156">
        <f aca="true" t="shared" si="1" ref="M11:M19">SUM(L11/6)</f>
        <v>116.5</v>
      </c>
      <c r="N11" s="157">
        <f aca="true" t="shared" si="2" ref="N11:N19">MAX(D11:I11)</f>
        <v>144</v>
      </c>
      <c r="O11" s="158" t="s">
        <v>25</v>
      </c>
    </row>
    <row r="12" spans="1:15" s="160" customFormat="1" ht="22.5" customHeight="1">
      <c r="A12" s="159">
        <v>2</v>
      </c>
      <c r="B12" s="151" t="s">
        <v>28</v>
      </c>
      <c r="C12" s="152" t="s">
        <v>19</v>
      </c>
      <c r="D12" s="152">
        <v>149</v>
      </c>
      <c r="E12" s="152">
        <v>144</v>
      </c>
      <c r="F12" s="153">
        <v>116</v>
      </c>
      <c r="G12" s="152">
        <v>134</v>
      </c>
      <c r="H12" s="152">
        <v>91</v>
      </c>
      <c r="I12" s="152">
        <v>143</v>
      </c>
      <c r="J12" s="150">
        <f t="shared" si="0"/>
        <v>777</v>
      </c>
      <c r="K12" s="154">
        <f>přehled!J8</f>
        <v>0</v>
      </c>
      <c r="L12" s="155">
        <f>přehled!K8</f>
        <v>596</v>
      </c>
      <c r="M12" s="156">
        <f t="shared" si="1"/>
        <v>99.33333333333333</v>
      </c>
      <c r="N12" s="157">
        <f t="shared" si="2"/>
        <v>149</v>
      </c>
      <c r="O12" s="158" t="s">
        <v>29</v>
      </c>
    </row>
    <row r="13" spans="1:15" s="161" customFormat="1" ht="24.75" customHeight="1">
      <c r="A13" s="150">
        <v>3</v>
      </c>
      <c r="B13" s="151" t="s">
        <v>17</v>
      </c>
      <c r="C13" s="152" t="s">
        <v>19</v>
      </c>
      <c r="D13" s="152">
        <f>přehled!D3</f>
        <v>99</v>
      </c>
      <c r="E13" s="152">
        <f>přehled!E3</f>
        <v>84</v>
      </c>
      <c r="F13" s="152">
        <f>přehled!F3</f>
        <v>88</v>
      </c>
      <c r="G13" s="152">
        <f>přehled!G3</f>
        <v>105</v>
      </c>
      <c r="H13" s="153">
        <f>přehled!H3</f>
        <v>81</v>
      </c>
      <c r="I13" s="152">
        <f>přehled!I3</f>
        <v>86</v>
      </c>
      <c r="J13" s="150">
        <f t="shared" si="0"/>
        <v>543</v>
      </c>
      <c r="K13" s="154">
        <f>přehled!J3</f>
        <v>0</v>
      </c>
      <c r="L13" s="155">
        <f>přehled!K3</f>
        <v>543</v>
      </c>
      <c r="M13" s="156">
        <f t="shared" si="1"/>
        <v>90.5</v>
      </c>
      <c r="N13" s="157">
        <f t="shared" si="2"/>
        <v>105</v>
      </c>
      <c r="O13" s="158" t="s">
        <v>18</v>
      </c>
    </row>
    <row r="14" spans="1:15" ht="22.5" customHeight="1">
      <c r="A14" s="150">
        <v>4</v>
      </c>
      <c r="B14" s="151" t="s">
        <v>31</v>
      </c>
      <c r="C14" s="152" t="s">
        <v>19</v>
      </c>
      <c r="D14" s="152">
        <f>přehled!D10</f>
        <v>49</v>
      </c>
      <c r="E14" s="152">
        <f>přehled!E10</f>
        <v>103</v>
      </c>
      <c r="F14" s="152">
        <f>přehled!F10</f>
        <v>98</v>
      </c>
      <c r="G14" s="152">
        <f>přehled!G10</f>
        <v>50</v>
      </c>
      <c r="H14" s="152">
        <f>přehled!H10</f>
        <v>84</v>
      </c>
      <c r="I14" s="152">
        <f>přehled!I10</f>
        <v>70</v>
      </c>
      <c r="J14" s="150">
        <f t="shared" si="0"/>
        <v>454</v>
      </c>
      <c r="K14" s="154">
        <f>přehled!J10</f>
        <v>0</v>
      </c>
      <c r="L14" s="155">
        <f>přehled!K10</f>
        <v>454</v>
      </c>
      <c r="M14" s="156">
        <f t="shared" si="1"/>
        <v>75.66666666666667</v>
      </c>
      <c r="N14" s="157">
        <f t="shared" si="2"/>
        <v>103</v>
      </c>
      <c r="O14" s="158" t="s">
        <v>18</v>
      </c>
    </row>
    <row r="15" spans="1:15" ht="22.5" customHeight="1">
      <c r="A15" s="150">
        <v>5</v>
      </c>
      <c r="B15" s="151" t="s">
        <v>30</v>
      </c>
      <c r="C15" s="152" t="s">
        <v>19</v>
      </c>
      <c r="D15" s="152">
        <f>přehled!D9</f>
        <v>56</v>
      </c>
      <c r="E15" s="152">
        <f>přehled!E9</f>
        <v>57</v>
      </c>
      <c r="F15" s="152">
        <f>přehled!F9</f>
        <v>63</v>
      </c>
      <c r="G15" s="152">
        <f>přehled!G9</f>
        <v>50</v>
      </c>
      <c r="H15" s="152">
        <f>přehled!H9</f>
        <v>83</v>
      </c>
      <c r="I15" s="152">
        <f>přehled!I9</f>
        <v>75</v>
      </c>
      <c r="J15" s="150">
        <f t="shared" si="0"/>
        <v>384</v>
      </c>
      <c r="K15" s="154">
        <f>přehled!J9</f>
        <v>60</v>
      </c>
      <c r="L15" s="155">
        <f>přehled!K9</f>
        <v>444</v>
      </c>
      <c r="M15" s="156">
        <f t="shared" si="1"/>
        <v>74</v>
      </c>
      <c r="N15" s="157">
        <f t="shared" si="2"/>
        <v>83</v>
      </c>
      <c r="O15" s="162" t="s">
        <v>21</v>
      </c>
    </row>
    <row r="16" spans="1:15" s="160" customFormat="1" ht="22.5" customHeight="1">
      <c r="A16" s="150">
        <v>6</v>
      </c>
      <c r="B16" s="151" t="s">
        <v>26</v>
      </c>
      <c r="C16" s="152" t="s">
        <v>19</v>
      </c>
      <c r="D16" s="152">
        <f>přehled!D7</f>
        <v>62</v>
      </c>
      <c r="E16" s="152">
        <f>přehled!E7</f>
        <v>57</v>
      </c>
      <c r="F16" s="152">
        <f>přehled!F7</f>
        <v>50</v>
      </c>
      <c r="G16" s="152">
        <f>přehled!G7</f>
        <v>78</v>
      </c>
      <c r="H16" s="152">
        <f>přehled!H7</f>
        <v>64</v>
      </c>
      <c r="I16" s="152">
        <f>přehled!I7</f>
        <v>59</v>
      </c>
      <c r="J16" s="150">
        <f t="shared" si="0"/>
        <v>370</v>
      </c>
      <c r="K16" s="154">
        <f>přehled!J7</f>
        <v>0</v>
      </c>
      <c r="L16" s="155">
        <f>přehled!K7</f>
        <v>370</v>
      </c>
      <c r="M16" s="156">
        <f t="shared" si="1"/>
        <v>61.666666666666664</v>
      </c>
      <c r="N16" s="157">
        <f t="shared" si="2"/>
        <v>78</v>
      </c>
      <c r="O16" s="158" t="s">
        <v>168</v>
      </c>
    </row>
    <row r="17" spans="1:15" s="161" customFormat="1" ht="24.75" customHeight="1">
      <c r="A17" s="150">
        <v>7</v>
      </c>
      <c r="B17" s="151" t="s">
        <v>22</v>
      </c>
      <c r="C17" s="152" t="s">
        <v>19</v>
      </c>
      <c r="D17" s="152">
        <f>přehled!D5</f>
        <v>39</v>
      </c>
      <c r="E17" s="152">
        <f>přehled!E5</f>
        <v>55</v>
      </c>
      <c r="F17" s="152">
        <f>přehled!F5</f>
        <v>52</v>
      </c>
      <c r="G17" s="152">
        <f>přehled!G5</f>
        <v>60</v>
      </c>
      <c r="H17" s="152">
        <f>přehled!H5</f>
        <v>20</v>
      </c>
      <c r="I17" s="152">
        <f>přehled!I5</f>
        <v>26</v>
      </c>
      <c r="J17" s="150">
        <f t="shared" si="0"/>
        <v>252</v>
      </c>
      <c r="K17" s="154">
        <f>přehled!J5</f>
        <v>60</v>
      </c>
      <c r="L17" s="155">
        <f>přehled!K5</f>
        <v>312</v>
      </c>
      <c r="M17" s="156">
        <f t="shared" si="1"/>
        <v>52</v>
      </c>
      <c r="N17" s="157">
        <f t="shared" si="2"/>
        <v>60</v>
      </c>
      <c r="O17" s="163" t="s">
        <v>23</v>
      </c>
    </row>
    <row r="18" spans="1:15" s="161" customFormat="1" ht="24.75" customHeight="1">
      <c r="A18" s="150">
        <v>8</v>
      </c>
      <c r="B18" s="151" t="s">
        <v>32</v>
      </c>
      <c r="C18" s="152" t="s">
        <v>19</v>
      </c>
      <c r="D18" s="152">
        <f>přehled!D11</f>
        <v>19</v>
      </c>
      <c r="E18" s="152">
        <f>přehled!E11</f>
        <v>36</v>
      </c>
      <c r="F18" s="152">
        <f>přehled!F11</f>
        <v>0</v>
      </c>
      <c r="G18" s="152">
        <f>přehled!G11</f>
        <v>30</v>
      </c>
      <c r="H18" s="152">
        <f>přehled!H11</f>
        <v>33</v>
      </c>
      <c r="I18" s="152">
        <f>přehled!I11</f>
        <v>61</v>
      </c>
      <c r="J18" s="150">
        <f t="shared" si="0"/>
        <v>179</v>
      </c>
      <c r="K18" s="154">
        <f>přehled!J11</f>
        <v>60</v>
      </c>
      <c r="L18" s="155">
        <f>přehled!K11</f>
        <v>239</v>
      </c>
      <c r="M18" s="156">
        <f t="shared" si="1"/>
        <v>39.833333333333336</v>
      </c>
      <c r="N18" s="157">
        <f t="shared" si="2"/>
        <v>61</v>
      </c>
      <c r="O18" s="158" t="s">
        <v>33</v>
      </c>
    </row>
    <row r="19" spans="1:15" s="161" customFormat="1" ht="24.75" customHeight="1">
      <c r="A19" s="150"/>
      <c r="B19" s="151" t="s">
        <v>20</v>
      </c>
      <c r="C19" s="152" t="s">
        <v>19</v>
      </c>
      <c r="D19" s="152">
        <f>přehled!D4</f>
        <v>0</v>
      </c>
      <c r="E19" s="152">
        <f>přehled!E4</f>
        <v>0</v>
      </c>
      <c r="F19" s="153">
        <f>přehled!F4</f>
        <v>0</v>
      </c>
      <c r="G19" s="152">
        <f>přehled!G4</f>
        <v>0</v>
      </c>
      <c r="H19" s="152">
        <f>přehled!H4</f>
        <v>0</v>
      </c>
      <c r="I19" s="152">
        <f>přehled!I4</f>
        <v>0</v>
      </c>
      <c r="J19" s="164">
        <f t="shared" si="0"/>
        <v>0</v>
      </c>
      <c r="K19" s="154">
        <f>přehled!J4</f>
        <v>0</v>
      </c>
      <c r="L19" s="155">
        <f>přehled!K4</f>
        <v>0</v>
      </c>
      <c r="M19" s="156">
        <f t="shared" si="1"/>
        <v>0</v>
      </c>
      <c r="N19" s="165">
        <f t="shared" si="2"/>
        <v>0</v>
      </c>
      <c r="O19" s="162" t="s">
        <v>21</v>
      </c>
    </row>
    <row r="20" spans="1:15" s="160" customFormat="1" ht="22.5" customHeight="1">
      <c r="A20" s="166"/>
      <c r="B20" s="167"/>
      <c r="C20" s="168"/>
      <c r="D20" s="168"/>
      <c r="E20" s="168"/>
      <c r="F20" s="168"/>
      <c r="G20" s="168"/>
      <c r="H20" s="168"/>
      <c r="I20" s="168"/>
      <c r="J20" s="169"/>
      <c r="K20" s="169"/>
      <c r="L20" s="169"/>
      <c r="M20" s="170"/>
      <c r="N20" s="170"/>
      <c r="O20" s="171"/>
    </row>
    <row r="21" spans="1:15" s="160" customFormat="1" ht="22.5" customHeight="1">
      <c r="A21" s="166"/>
      <c r="B21" s="167"/>
      <c r="C21" s="168"/>
      <c r="D21" s="168"/>
      <c r="E21" s="168"/>
      <c r="F21" s="168"/>
      <c r="G21" s="168"/>
      <c r="H21" s="168"/>
      <c r="I21" s="168"/>
      <c r="J21" s="169"/>
      <c r="K21" s="169"/>
      <c r="L21" s="169"/>
      <c r="M21" s="170"/>
      <c r="N21" s="170"/>
      <c r="O21" s="171"/>
    </row>
    <row r="22" spans="1:15" s="160" customFormat="1" ht="22.5" customHeight="1">
      <c r="A22" s="166"/>
      <c r="B22" s="167" t="s">
        <v>73</v>
      </c>
      <c r="C22" s="168"/>
      <c r="D22" s="168"/>
      <c r="E22" s="168"/>
      <c r="F22" s="168"/>
      <c r="G22" s="168"/>
      <c r="H22" s="168"/>
      <c r="I22" s="168"/>
      <c r="J22" s="169"/>
      <c r="K22" s="169"/>
      <c r="L22" s="169"/>
      <c r="M22" s="170"/>
      <c r="N22" s="170"/>
      <c r="O22" s="171"/>
    </row>
    <row r="23" spans="1:15" s="160" customFormat="1" ht="22.5" customHeight="1">
      <c r="A23" s="166"/>
      <c r="B23" s="167"/>
      <c r="C23" s="168"/>
      <c r="D23" s="168"/>
      <c r="E23" s="168"/>
      <c r="F23" s="168"/>
      <c r="G23" s="168"/>
      <c r="H23" s="168"/>
      <c r="I23" s="168"/>
      <c r="J23" s="169"/>
      <c r="K23" s="169"/>
      <c r="L23" s="169"/>
      <c r="M23" s="170"/>
      <c r="N23" s="170"/>
      <c r="O23" s="171"/>
    </row>
    <row r="24" spans="1:15" s="160" customFormat="1" ht="22.5" customHeight="1">
      <c r="A24" s="143" t="s">
        <v>61</v>
      </c>
      <c r="B24" s="144" t="s">
        <v>0</v>
      </c>
      <c r="C24" s="144" t="s">
        <v>62</v>
      </c>
      <c r="D24" s="144" t="s">
        <v>63</v>
      </c>
      <c r="E24" s="144" t="s">
        <v>64</v>
      </c>
      <c r="F24" s="144" t="s">
        <v>65</v>
      </c>
      <c r="G24" s="144" t="s">
        <v>66</v>
      </c>
      <c r="H24" s="144" t="s">
        <v>67</v>
      </c>
      <c r="I24" s="144" t="s">
        <v>66</v>
      </c>
      <c r="J24" s="145" t="s">
        <v>10</v>
      </c>
      <c r="K24" s="145" t="s">
        <v>69</v>
      </c>
      <c r="L24" s="146" t="s">
        <v>70</v>
      </c>
      <c r="M24" s="147" t="s">
        <v>71</v>
      </c>
      <c r="N24" s="147" t="s">
        <v>72</v>
      </c>
      <c r="O24" s="110" t="s">
        <v>169</v>
      </c>
    </row>
    <row r="25" spans="1:15" s="160" customFormat="1" ht="22.5" customHeight="1">
      <c r="A25" s="159">
        <v>1</v>
      </c>
      <c r="B25" s="151" t="s">
        <v>40</v>
      </c>
      <c r="C25" s="152" t="s">
        <v>34</v>
      </c>
      <c r="D25" s="152">
        <f>přehled!D17</f>
        <v>172</v>
      </c>
      <c r="E25" s="153">
        <f>přehled!E17</f>
        <v>200</v>
      </c>
      <c r="F25" s="152">
        <f>přehled!F17</f>
        <v>154</v>
      </c>
      <c r="G25" s="152">
        <f>přehled!G17</f>
        <v>181</v>
      </c>
      <c r="H25" s="152">
        <f>přehled!H17</f>
        <v>180</v>
      </c>
      <c r="I25" s="152">
        <f>přehled!I17</f>
        <v>159</v>
      </c>
      <c r="J25" s="164">
        <f aca="true" t="shared" si="3" ref="J25:J32">SUM(D25:I25)</f>
        <v>1046</v>
      </c>
      <c r="K25" s="154">
        <f>přehled!J17</f>
        <v>0</v>
      </c>
      <c r="L25" s="155">
        <f>přehled!K17</f>
        <v>1046</v>
      </c>
      <c r="M25" s="156">
        <f aca="true" t="shared" si="4" ref="M25:M32">SUM(L25/6)</f>
        <v>174.33333333333334</v>
      </c>
      <c r="N25" s="165">
        <f aca="true" t="shared" si="5" ref="N25:N32">MAX(D25:I25)</f>
        <v>200</v>
      </c>
      <c r="O25" s="110" t="s">
        <v>41</v>
      </c>
    </row>
    <row r="26" spans="1:19" s="160" customFormat="1" ht="22.5" customHeight="1">
      <c r="A26" s="159">
        <v>2</v>
      </c>
      <c r="B26" s="151" t="s">
        <v>36</v>
      </c>
      <c r="C26" s="152" t="s">
        <v>34</v>
      </c>
      <c r="D26" s="153">
        <f>přehled!D13</f>
        <v>133</v>
      </c>
      <c r="E26" s="152">
        <f>přehled!E13</f>
        <v>160</v>
      </c>
      <c r="F26" s="152">
        <f>přehled!F13</f>
        <v>146</v>
      </c>
      <c r="G26" s="152">
        <f>přehled!G13</f>
        <v>222</v>
      </c>
      <c r="H26" s="152">
        <f>přehled!H13</f>
        <v>212</v>
      </c>
      <c r="I26" s="152">
        <f>přehled!I13</f>
        <v>155</v>
      </c>
      <c r="J26" s="164">
        <f t="shared" si="3"/>
        <v>1028</v>
      </c>
      <c r="K26" s="154">
        <f>přehled!J13</f>
        <v>0</v>
      </c>
      <c r="L26" s="155">
        <f>přehled!K13</f>
        <v>1028</v>
      </c>
      <c r="M26" s="156">
        <f t="shared" si="4"/>
        <v>171.33333333333334</v>
      </c>
      <c r="N26" s="165">
        <f t="shared" si="5"/>
        <v>222</v>
      </c>
      <c r="O26" s="162" t="s">
        <v>21</v>
      </c>
      <c r="S26" s="172"/>
    </row>
    <row r="27" spans="1:15" s="160" customFormat="1" ht="22.5" customHeight="1">
      <c r="A27" s="164">
        <v>3</v>
      </c>
      <c r="B27" s="151" t="s">
        <v>42</v>
      </c>
      <c r="C27" s="152" t="s">
        <v>34</v>
      </c>
      <c r="D27" s="152">
        <f>přehled!D18</f>
        <v>151</v>
      </c>
      <c r="E27" s="153">
        <f>přehled!E18</f>
        <v>172</v>
      </c>
      <c r="F27" s="152">
        <f>přehled!F18</f>
        <v>173</v>
      </c>
      <c r="G27" s="152">
        <f>přehled!G18</f>
        <v>138</v>
      </c>
      <c r="H27" s="152">
        <f>přehled!H18</f>
        <v>144</v>
      </c>
      <c r="I27" s="152">
        <f>přehled!I18</f>
        <v>133</v>
      </c>
      <c r="J27" s="164">
        <f t="shared" si="3"/>
        <v>911</v>
      </c>
      <c r="K27" s="154">
        <f>přehled!J18</f>
        <v>0</v>
      </c>
      <c r="L27" s="155">
        <f>přehled!K18</f>
        <v>911</v>
      </c>
      <c r="M27" s="156">
        <f t="shared" si="4"/>
        <v>151.83333333333334</v>
      </c>
      <c r="N27" s="165">
        <f t="shared" si="5"/>
        <v>173</v>
      </c>
      <c r="O27" s="158" t="s">
        <v>25</v>
      </c>
    </row>
    <row r="28" spans="1:15" s="160" customFormat="1" ht="22.5" customHeight="1">
      <c r="A28" s="159">
        <v>4</v>
      </c>
      <c r="B28" s="151" t="s">
        <v>43</v>
      </c>
      <c r="C28" s="152" t="s">
        <v>34</v>
      </c>
      <c r="D28" s="152">
        <f>přehled!D19</f>
        <v>99</v>
      </c>
      <c r="E28" s="153">
        <f>přehled!E19</f>
        <v>136</v>
      </c>
      <c r="F28" s="152">
        <f>přehled!F19</f>
        <v>113</v>
      </c>
      <c r="G28" s="152">
        <f>přehled!G19</f>
        <v>131</v>
      </c>
      <c r="H28" s="152">
        <f>přehled!H19</f>
        <v>134</v>
      </c>
      <c r="I28" s="152">
        <f>přehled!I19</f>
        <v>117</v>
      </c>
      <c r="J28" s="164">
        <f t="shared" si="3"/>
        <v>730</v>
      </c>
      <c r="K28" s="154">
        <f>přehled!J19</f>
        <v>0</v>
      </c>
      <c r="L28" s="155">
        <f>přehled!K19</f>
        <v>730</v>
      </c>
      <c r="M28" s="156">
        <f t="shared" si="4"/>
        <v>121.66666666666667</v>
      </c>
      <c r="N28" s="165">
        <f t="shared" si="5"/>
        <v>136</v>
      </c>
      <c r="O28" s="110" t="s">
        <v>41</v>
      </c>
    </row>
    <row r="29" spans="1:15" s="160" customFormat="1" ht="22.5" customHeight="1">
      <c r="A29" s="159">
        <v>5</v>
      </c>
      <c r="B29" s="113" t="s">
        <v>37</v>
      </c>
      <c r="C29" s="152" t="s">
        <v>34</v>
      </c>
      <c r="D29" s="173">
        <f>přehled!D14</f>
        <v>126</v>
      </c>
      <c r="E29" s="173">
        <f>přehled!E14</f>
        <v>96</v>
      </c>
      <c r="F29" s="173">
        <f>přehled!F14</f>
        <v>115</v>
      </c>
      <c r="G29" s="173">
        <f>přehled!G14</f>
        <v>111</v>
      </c>
      <c r="H29" s="173">
        <f>přehled!H14</f>
        <v>124</v>
      </c>
      <c r="I29" s="173">
        <f>přehled!I14</f>
        <v>131</v>
      </c>
      <c r="J29" s="164">
        <f t="shared" si="3"/>
        <v>703</v>
      </c>
      <c r="K29" s="154">
        <f>přehled!J14</f>
        <v>0</v>
      </c>
      <c r="L29" s="155">
        <f>přehled!K14</f>
        <v>703</v>
      </c>
      <c r="M29" s="156">
        <f t="shared" si="4"/>
        <v>117.16666666666667</v>
      </c>
      <c r="N29" s="174">
        <f t="shared" si="5"/>
        <v>131</v>
      </c>
      <c r="O29" s="162" t="s">
        <v>21</v>
      </c>
    </row>
    <row r="30" spans="1:15" s="160" customFormat="1" ht="22.5" customHeight="1">
      <c r="A30" s="159">
        <v>6</v>
      </c>
      <c r="B30" s="151" t="s">
        <v>35</v>
      </c>
      <c r="C30" s="152" t="s">
        <v>34</v>
      </c>
      <c r="D30" s="152">
        <f>přehled!D12</f>
        <v>80</v>
      </c>
      <c r="E30" s="152">
        <f>přehled!E12</f>
        <v>58</v>
      </c>
      <c r="F30" s="152">
        <f>přehled!F12</f>
        <v>75</v>
      </c>
      <c r="G30" s="153">
        <f>přehled!G12</f>
        <v>75</v>
      </c>
      <c r="H30" s="152">
        <f>přehled!H12</f>
        <v>48</v>
      </c>
      <c r="I30" s="152">
        <f>přehled!I12</f>
        <v>71</v>
      </c>
      <c r="J30" s="164">
        <f t="shared" si="3"/>
        <v>407</v>
      </c>
      <c r="K30" s="154">
        <f>přehled!J12</f>
        <v>0</v>
      </c>
      <c r="L30" s="155">
        <f>přehled!K12</f>
        <v>407</v>
      </c>
      <c r="M30" s="156">
        <f t="shared" si="4"/>
        <v>67.83333333333333</v>
      </c>
      <c r="N30" s="165">
        <f t="shared" si="5"/>
        <v>80</v>
      </c>
      <c r="O30" s="162" t="s">
        <v>21</v>
      </c>
    </row>
    <row r="31" spans="1:15" s="160" customFormat="1" ht="22.5" customHeight="1">
      <c r="A31" s="159"/>
      <c r="B31" s="151" t="s">
        <v>38</v>
      </c>
      <c r="C31" s="152" t="s">
        <v>34</v>
      </c>
      <c r="D31" s="152">
        <f>přehled!D15</f>
        <v>0</v>
      </c>
      <c r="E31" s="153">
        <f>přehled!E15</f>
        <v>0</v>
      </c>
      <c r="F31" s="152">
        <f>přehled!F15</f>
        <v>0</v>
      </c>
      <c r="G31" s="152">
        <f>přehled!G15</f>
        <v>0</v>
      </c>
      <c r="H31" s="152">
        <f>přehled!H15</f>
        <v>0</v>
      </c>
      <c r="I31" s="152">
        <f>přehled!I15</f>
        <v>0</v>
      </c>
      <c r="J31" s="164">
        <f t="shared" si="3"/>
        <v>0</v>
      </c>
      <c r="K31" s="154">
        <f>přehled!J15</f>
        <v>0</v>
      </c>
      <c r="L31" s="155">
        <f>přehled!K15</f>
        <v>0</v>
      </c>
      <c r="M31" s="156">
        <f t="shared" si="4"/>
        <v>0</v>
      </c>
      <c r="N31" s="165">
        <f t="shared" si="5"/>
        <v>0</v>
      </c>
      <c r="O31" s="158" t="s">
        <v>25</v>
      </c>
    </row>
    <row r="32" spans="1:15" s="160" customFormat="1" ht="22.5" customHeight="1">
      <c r="A32" s="159"/>
      <c r="B32" s="151" t="s">
        <v>39</v>
      </c>
      <c r="C32" s="152" t="s">
        <v>34</v>
      </c>
      <c r="D32" s="152">
        <f>přehled!D16</f>
        <v>0</v>
      </c>
      <c r="E32" s="153">
        <f>přehled!E16</f>
        <v>0</v>
      </c>
      <c r="F32" s="152">
        <f>přehled!F16</f>
        <v>0</v>
      </c>
      <c r="G32" s="152">
        <f>přehled!G16</f>
        <v>0</v>
      </c>
      <c r="H32" s="152">
        <f>přehled!H16</f>
        <v>0</v>
      </c>
      <c r="I32" s="152">
        <f>přehled!I16</f>
        <v>0</v>
      </c>
      <c r="J32" s="164">
        <f t="shared" si="3"/>
        <v>0</v>
      </c>
      <c r="K32" s="154">
        <f>přehled!J16</f>
        <v>0</v>
      </c>
      <c r="L32" s="155">
        <f>přehled!K16</f>
        <v>0</v>
      </c>
      <c r="M32" s="156">
        <f t="shared" si="4"/>
        <v>0</v>
      </c>
      <c r="N32" s="165">
        <f t="shared" si="5"/>
        <v>0</v>
      </c>
      <c r="O32" s="162" t="s">
        <v>74</v>
      </c>
    </row>
    <row r="33" spans="1:15" s="160" customFormat="1" ht="24.75" customHeight="1">
      <c r="A33" s="175"/>
      <c r="B33" s="176"/>
      <c r="C33" s="168"/>
      <c r="D33" s="168"/>
      <c r="E33" s="177"/>
      <c r="F33" s="168"/>
      <c r="G33" s="168"/>
      <c r="H33" s="168"/>
      <c r="I33" s="168"/>
      <c r="J33" s="175"/>
      <c r="K33" s="169"/>
      <c r="L33" s="169"/>
      <c r="M33" s="178"/>
      <c r="N33" s="179"/>
      <c r="O33" s="180"/>
    </row>
    <row r="34" spans="1:15" s="160" customFormat="1" ht="24.75" customHeight="1">
      <c r="A34" s="175"/>
      <c r="B34" s="176"/>
      <c r="C34" s="168"/>
      <c r="D34" s="168"/>
      <c r="E34" s="177"/>
      <c r="F34" s="168"/>
      <c r="G34" s="168"/>
      <c r="H34" s="168"/>
      <c r="I34" s="168"/>
      <c r="J34" s="175"/>
      <c r="K34" s="169"/>
      <c r="L34" s="169"/>
      <c r="M34" s="178"/>
      <c r="N34" s="179"/>
      <c r="O34" s="181"/>
    </row>
    <row r="35" spans="1:15" s="160" customFormat="1" ht="24.75" customHeight="1">
      <c r="A35" s="182"/>
      <c r="B35" s="167" t="s">
        <v>75</v>
      </c>
      <c r="C35" s="168"/>
      <c r="D35" s="168"/>
      <c r="E35" s="177"/>
      <c r="F35" s="168"/>
      <c r="G35" s="168"/>
      <c r="H35" s="168"/>
      <c r="I35" s="168"/>
      <c r="J35" s="175"/>
      <c r="K35" s="169"/>
      <c r="L35" s="169"/>
      <c r="M35" s="178"/>
      <c r="N35" s="179"/>
      <c r="O35" s="181"/>
    </row>
    <row r="36" spans="1:15" s="160" customFormat="1" ht="24.75" customHeight="1">
      <c r="A36" s="182"/>
      <c r="B36" s="167"/>
      <c r="C36" s="168"/>
      <c r="D36" s="168"/>
      <c r="E36" s="177"/>
      <c r="F36" s="168"/>
      <c r="G36" s="168"/>
      <c r="H36" s="168"/>
      <c r="I36" s="168"/>
      <c r="J36" s="175"/>
      <c r="K36" s="169"/>
      <c r="L36" s="169"/>
      <c r="M36" s="178"/>
      <c r="N36" s="179"/>
      <c r="O36" s="181"/>
    </row>
    <row r="37" spans="1:15" s="160" customFormat="1" ht="22.5" customHeight="1">
      <c r="A37" s="143" t="s">
        <v>61</v>
      </c>
      <c r="B37" s="144" t="s">
        <v>0</v>
      </c>
      <c r="C37" s="144" t="s">
        <v>62</v>
      </c>
      <c r="D37" s="144" t="s">
        <v>63</v>
      </c>
      <c r="E37" s="144" t="s">
        <v>64</v>
      </c>
      <c r="F37" s="144" t="s">
        <v>65</v>
      </c>
      <c r="G37" s="144" t="s">
        <v>66</v>
      </c>
      <c r="H37" s="144" t="s">
        <v>67</v>
      </c>
      <c r="I37" s="144" t="s">
        <v>68</v>
      </c>
      <c r="J37" s="145" t="s">
        <v>10</v>
      </c>
      <c r="K37" s="145" t="s">
        <v>69</v>
      </c>
      <c r="L37" s="146" t="s">
        <v>70</v>
      </c>
      <c r="M37" s="147" t="s">
        <v>71</v>
      </c>
      <c r="N37" s="147" t="s">
        <v>72</v>
      </c>
      <c r="O37" s="110" t="s">
        <v>169</v>
      </c>
    </row>
    <row r="38" spans="1:15" s="160" customFormat="1" ht="22.5" customHeight="1">
      <c r="A38" s="164">
        <v>1</v>
      </c>
      <c r="B38" s="113" t="s">
        <v>51</v>
      </c>
      <c r="C38" s="173" t="s">
        <v>45</v>
      </c>
      <c r="D38" s="173">
        <f>přehled!D25</f>
        <v>162</v>
      </c>
      <c r="E38" s="183">
        <f>přehled!E25</f>
        <v>150</v>
      </c>
      <c r="F38" s="173">
        <f>přehled!F25</f>
        <v>198</v>
      </c>
      <c r="G38" s="173">
        <f>přehled!G25</f>
        <v>179</v>
      </c>
      <c r="H38" s="173">
        <f>přehled!H25</f>
        <v>176</v>
      </c>
      <c r="I38" s="173">
        <f>přehled!I25</f>
        <v>175</v>
      </c>
      <c r="J38" s="164">
        <f aca="true" t="shared" si="6" ref="J38:J48">SUM(D38:I38)</f>
        <v>1040</v>
      </c>
      <c r="K38" s="154">
        <f>přehled!J25</f>
        <v>60</v>
      </c>
      <c r="L38" s="155">
        <f>přehled!K25</f>
        <v>1100</v>
      </c>
      <c r="M38" s="156">
        <f aca="true" t="shared" si="7" ref="M38:M48">SUM(L38/6)</f>
        <v>183.33333333333334</v>
      </c>
      <c r="N38" s="184">
        <f aca="true" t="shared" si="8" ref="N38:N48">MAX(D38:I38)</f>
        <v>198</v>
      </c>
      <c r="O38" s="110" t="s">
        <v>41</v>
      </c>
    </row>
    <row r="39" spans="1:15" s="161" customFormat="1" ht="24.75" customHeight="1">
      <c r="A39" s="164">
        <v>2</v>
      </c>
      <c r="B39" s="113" t="s">
        <v>53</v>
      </c>
      <c r="C39" s="173" t="s">
        <v>45</v>
      </c>
      <c r="D39" s="173">
        <f>přehled!D27</f>
        <v>137</v>
      </c>
      <c r="E39" s="173">
        <f>přehled!E27</f>
        <v>130</v>
      </c>
      <c r="F39" s="173">
        <f>přehled!F27</f>
        <v>137</v>
      </c>
      <c r="G39" s="183">
        <f>přehled!G27</f>
        <v>125</v>
      </c>
      <c r="H39" s="173">
        <f>přehled!H27</f>
        <v>167</v>
      </c>
      <c r="I39" s="173">
        <f>přehled!I27</f>
        <v>150</v>
      </c>
      <c r="J39" s="164">
        <f t="shared" si="6"/>
        <v>846</v>
      </c>
      <c r="K39" s="154">
        <f>přehled!J27</f>
        <v>0</v>
      </c>
      <c r="L39" s="155">
        <f>přehled!K27</f>
        <v>846</v>
      </c>
      <c r="M39" s="156">
        <f t="shared" si="7"/>
        <v>141</v>
      </c>
      <c r="N39" s="184">
        <f t="shared" si="8"/>
        <v>167</v>
      </c>
      <c r="O39" s="158" t="s">
        <v>18</v>
      </c>
    </row>
    <row r="40" spans="1:15" s="161" customFormat="1" ht="24.75" customHeight="1">
      <c r="A40" s="164">
        <v>3</v>
      </c>
      <c r="B40" s="113" t="s">
        <v>44</v>
      </c>
      <c r="C40" s="173" t="s">
        <v>45</v>
      </c>
      <c r="D40" s="173">
        <f>přehled!D20</f>
        <v>124</v>
      </c>
      <c r="E40" s="173">
        <f>přehled!E20</f>
        <v>129</v>
      </c>
      <c r="F40" s="173">
        <f>přehled!F20</f>
        <v>145</v>
      </c>
      <c r="G40" s="173">
        <f>přehled!G20</f>
        <v>119</v>
      </c>
      <c r="H40" s="173">
        <f>přehled!H20</f>
        <v>140</v>
      </c>
      <c r="I40" s="173">
        <f>přehled!I20</f>
        <v>122</v>
      </c>
      <c r="J40" s="164">
        <f t="shared" si="6"/>
        <v>779</v>
      </c>
      <c r="K40" s="154">
        <f>přehled!J20</f>
        <v>60</v>
      </c>
      <c r="L40" s="155">
        <f>přehled!K20</f>
        <v>839</v>
      </c>
      <c r="M40" s="156">
        <f t="shared" si="7"/>
        <v>139.83333333333334</v>
      </c>
      <c r="N40" s="184">
        <f t="shared" si="8"/>
        <v>145</v>
      </c>
      <c r="O40" s="162" t="s">
        <v>21</v>
      </c>
    </row>
    <row r="41" spans="1:15" s="161" customFormat="1" ht="24.75" customHeight="1">
      <c r="A41" s="164">
        <v>4</v>
      </c>
      <c r="B41" s="113" t="s">
        <v>56</v>
      </c>
      <c r="C41" s="173" t="s">
        <v>45</v>
      </c>
      <c r="D41" s="185">
        <f>přehled!D30</f>
        <v>128</v>
      </c>
      <c r="E41" s="185">
        <f>přehled!E30</f>
        <v>121</v>
      </c>
      <c r="F41" s="185">
        <f>přehled!F30</f>
        <v>166</v>
      </c>
      <c r="G41" s="185">
        <f>přehled!G30</f>
        <v>124</v>
      </c>
      <c r="H41" s="185">
        <f>přehled!H30</f>
        <v>175</v>
      </c>
      <c r="I41" s="185">
        <f>přehled!I30</f>
        <v>124</v>
      </c>
      <c r="J41" s="164">
        <f t="shared" si="6"/>
        <v>838</v>
      </c>
      <c r="K41" s="154">
        <f>přehled!J30</f>
        <v>0</v>
      </c>
      <c r="L41" s="155">
        <f>přehled!K30</f>
        <v>838</v>
      </c>
      <c r="M41" s="156">
        <f t="shared" si="7"/>
        <v>139.66666666666666</v>
      </c>
      <c r="N41" s="174">
        <f t="shared" si="8"/>
        <v>175</v>
      </c>
      <c r="O41" s="158" t="s">
        <v>33</v>
      </c>
    </row>
    <row r="42" spans="1:15" s="160" customFormat="1" ht="22.5" customHeight="1">
      <c r="A42" s="164">
        <v>5</v>
      </c>
      <c r="B42" s="113" t="s">
        <v>49</v>
      </c>
      <c r="C42" s="173" t="s">
        <v>45</v>
      </c>
      <c r="D42" s="173">
        <f>přehled!D23</f>
        <v>111</v>
      </c>
      <c r="E42" s="173">
        <f>přehled!E23</f>
        <v>111</v>
      </c>
      <c r="F42" s="173">
        <f>přehled!F23</f>
        <v>97</v>
      </c>
      <c r="G42" s="183">
        <f>přehled!G23</f>
        <v>123</v>
      </c>
      <c r="H42" s="173">
        <f>přehled!H23</f>
        <v>133</v>
      </c>
      <c r="I42" s="173">
        <f>přehled!I23</f>
        <v>126</v>
      </c>
      <c r="J42" s="164">
        <f t="shared" si="6"/>
        <v>701</v>
      </c>
      <c r="K42" s="154">
        <f>přehled!J23</f>
        <v>0</v>
      </c>
      <c r="L42" s="155">
        <f>přehled!K23</f>
        <v>701</v>
      </c>
      <c r="M42" s="156">
        <f t="shared" si="7"/>
        <v>116.83333333333333</v>
      </c>
      <c r="N42" s="184">
        <f t="shared" si="8"/>
        <v>133</v>
      </c>
      <c r="O42" s="158" t="s">
        <v>23</v>
      </c>
    </row>
    <row r="43" spans="1:15" s="160" customFormat="1" ht="22.5" customHeight="1">
      <c r="A43" s="164">
        <v>6</v>
      </c>
      <c r="B43" s="113" t="s">
        <v>47</v>
      </c>
      <c r="C43" s="173" t="s">
        <v>45</v>
      </c>
      <c r="D43" s="173">
        <f>přehled!D22</f>
        <v>107</v>
      </c>
      <c r="E43" s="173">
        <f>přehled!E22</f>
        <v>104</v>
      </c>
      <c r="F43" s="173">
        <f>přehled!F22</f>
        <v>114</v>
      </c>
      <c r="G43" s="183">
        <f>přehled!G22</f>
        <v>107</v>
      </c>
      <c r="H43" s="173">
        <f>přehled!H22</f>
        <v>131</v>
      </c>
      <c r="I43" s="173">
        <f>přehled!I22</f>
        <v>116</v>
      </c>
      <c r="J43" s="164">
        <f t="shared" si="6"/>
        <v>679</v>
      </c>
      <c r="K43" s="154">
        <f>přehled!J22</f>
        <v>0</v>
      </c>
      <c r="L43" s="155">
        <f>přehled!K22</f>
        <v>679</v>
      </c>
      <c r="M43" s="156">
        <f t="shared" si="7"/>
        <v>113.16666666666667</v>
      </c>
      <c r="N43" s="184">
        <f t="shared" si="8"/>
        <v>131</v>
      </c>
      <c r="O43" s="162" t="s">
        <v>76</v>
      </c>
    </row>
    <row r="44" spans="1:15" s="161" customFormat="1" ht="24.75" customHeight="1">
      <c r="A44" s="164">
        <v>7</v>
      </c>
      <c r="B44" s="113" t="s">
        <v>50</v>
      </c>
      <c r="C44" s="173" t="s">
        <v>45</v>
      </c>
      <c r="D44" s="173">
        <f>přehled!D24</f>
        <v>63</v>
      </c>
      <c r="E44" s="173">
        <f>přehled!E24</f>
        <v>93</v>
      </c>
      <c r="F44" s="173">
        <f>přehled!F24</f>
        <v>82</v>
      </c>
      <c r="G44" s="173">
        <f>přehled!G24</f>
        <v>100</v>
      </c>
      <c r="H44" s="173">
        <f>přehled!H24</f>
        <v>82</v>
      </c>
      <c r="I44" s="173">
        <f>přehled!I24</f>
        <v>97</v>
      </c>
      <c r="J44" s="164">
        <f t="shared" si="6"/>
        <v>517</v>
      </c>
      <c r="K44" s="154">
        <f>přehled!J24</f>
        <v>60</v>
      </c>
      <c r="L44" s="155">
        <f>přehled!K24</f>
        <v>577</v>
      </c>
      <c r="M44" s="156">
        <f t="shared" si="7"/>
        <v>96.16666666666667</v>
      </c>
      <c r="N44" s="184">
        <f t="shared" si="8"/>
        <v>100</v>
      </c>
      <c r="O44" s="162" t="s">
        <v>21</v>
      </c>
    </row>
    <row r="45" spans="1:15" s="161" customFormat="1" ht="24.75" customHeight="1">
      <c r="A45" s="164">
        <v>8</v>
      </c>
      <c r="B45" s="113" t="s">
        <v>55</v>
      </c>
      <c r="C45" s="173" t="s">
        <v>45</v>
      </c>
      <c r="D45" s="185">
        <f>přehled!D29</f>
        <v>64</v>
      </c>
      <c r="E45" s="185">
        <f>přehled!E29</f>
        <v>45</v>
      </c>
      <c r="F45" s="185">
        <f>přehled!F29</f>
        <v>93</v>
      </c>
      <c r="G45" s="185">
        <f>přehled!G29</f>
        <v>57</v>
      </c>
      <c r="H45" s="185">
        <f>přehled!H29</f>
        <v>85</v>
      </c>
      <c r="I45" s="185">
        <f>přehled!I29</f>
        <v>80</v>
      </c>
      <c r="J45" s="164">
        <f t="shared" si="6"/>
        <v>424</v>
      </c>
      <c r="K45" s="154">
        <f>přehled!J29</f>
        <v>60</v>
      </c>
      <c r="L45" s="155">
        <f>přehled!K29</f>
        <v>484</v>
      </c>
      <c r="M45" s="156">
        <f t="shared" si="7"/>
        <v>80.66666666666667</v>
      </c>
      <c r="N45" s="174">
        <f t="shared" si="8"/>
        <v>93</v>
      </c>
      <c r="O45" s="158" t="s">
        <v>18</v>
      </c>
    </row>
    <row r="46" spans="1:15" s="160" customFormat="1" ht="22.5" customHeight="1">
      <c r="A46" s="164"/>
      <c r="B46" s="113" t="s">
        <v>77</v>
      </c>
      <c r="C46" s="173" t="s">
        <v>45</v>
      </c>
      <c r="D46" s="173">
        <f>přehled!D28</f>
        <v>0</v>
      </c>
      <c r="E46" s="173">
        <f>přehled!E28</f>
        <v>0</v>
      </c>
      <c r="F46" s="173">
        <f>přehled!F28</f>
        <v>0</v>
      </c>
      <c r="G46" s="173">
        <f>přehled!G28</f>
        <v>0</v>
      </c>
      <c r="H46" s="173">
        <f>přehled!H28</f>
        <v>0</v>
      </c>
      <c r="I46" s="173">
        <f>přehled!I28</f>
        <v>0</v>
      </c>
      <c r="J46" s="164">
        <f t="shared" si="6"/>
        <v>0</v>
      </c>
      <c r="K46" s="154">
        <f>přehled!J28</f>
        <v>0</v>
      </c>
      <c r="L46" s="155">
        <f>přehled!K28</f>
        <v>0</v>
      </c>
      <c r="M46" s="156">
        <f t="shared" si="7"/>
        <v>0</v>
      </c>
      <c r="N46" s="184">
        <f t="shared" si="8"/>
        <v>0</v>
      </c>
      <c r="O46" s="158" t="s">
        <v>21</v>
      </c>
    </row>
    <row r="47" spans="1:15" s="160" customFormat="1" ht="22.5" customHeight="1">
      <c r="A47" s="164"/>
      <c r="B47" s="113" t="s">
        <v>46</v>
      </c>
      <c r="C47" s="173" t="s">
        <v>45</v>
      </c>
      <c r="D47" s="173">
        <f>přehled!D21</f>
        <v>0</v>
      </c>
      <c r="E47" s="173">
        <f>přehled!E21</f>
        <v>0</v>
      </c>
      <c r="F47" s="173">
        <f>přehled!F21</f>
        <v>0</v>
      </c>
      <c r="G47" s="183">
        <f>přehled!G21</f>
        <v>0</v>
      </c>
      <c r="H47" s="173">
        <f>přehled!H21</f>
        <v>0</v>
      </c>
      <c r="I47" s="173">
        <f>přehled!I21</f>
        <v>0</v>
      </c>
      <c r="J47" s="164">
        <f t="shared" si="6"/>
        <v>0</v>
      </c>
      <c r="K47" s="154">
        <f>přehled!J21</f>
        <v>0</v>
      </c>
      <c r="L47" s="155">
        <f>přehled!K21</f>
        <v>0</v>
      </c>
      <c r="M47" s="156">
        <f t="shared" si="7"/>
        <v>0</v>
      </c>
      <c r="N47" s="184">
        <f t="shared" si="8"/>
        <v>0</v>
      </c>
      <c r="O47" s="162" t="s">
        <v>74</v>
      </c>
    </row>
    <row r="48" spans="1:15" s="160" customFormat="1" ht="22.5" customHeight="1">
      <c r="A48" s="164"/>
      <c r="B48" s="113" t="s">
        <v>52</v>
      </c>
      <c r="C48" s="173" t="s">
        <v>45</v>
      </c>
      <c r="D48" s="173">
        <f>přehled!D26</f>
        <v>0</v>
      </c>
      <c r="E48" s="183">
        <f>přehled!E26</f>
        <v>0</v>
      </c>
      <c r="F48" s="173">
        <f>přehled!F26</f>
        <v>0</v>
      </c>
      <c r="G48" s="173">
        <f>přehled!G26</f>
        <v>0</v>
      </c>
      <c r="H48" s="173">
        <f>přehled!H26</f>
        <v>0</v>
      </c>
      <c r="I48" s="173">
        <f>přehled!I26</f>
        <v>0</v>
      </c>
      <c r="J48" s="164">
        <f t="shared" si="6"/>
        <v>0</v>
      </c>
      <c r="K48" s="154">
        <f>přehled!J26</f>
        <v>0</v>
      </c>
      <c r="L48" s="155">
        <f>přehled!K26</f>
        <v>0</v>
      </c>
      <c r="M48" s="156">
        <f t="shared" si="7"/>
        <v>0</v>
      </c>
      <c r="N48" s="184">
        <f t="shared" si="8"/>
        <v>0</v>
      </c>
      <c r="O48" s="162" t="s">
        <v>21</v>
      </c>
    </row>
    <row r="49" spans="1:15" s="160" customFormat="1" ht="22.5" customHeight="1">
      <c r="A49" s="186"/>
      <c r="B49" s="187"/>
      <c r="C49" s="187"/>
      <c r="D49" s="187"/>
      <c r="E49" s="187"/>
      <c r="F49" s="187"/>
      <c r="G49" s="187"/>
      <c r="H49" s="187"/>
      <c r="I49" s="187"/>
      <c r="J49" s="186"/>
      <c r="K49" s="186"/>
      <c r="L49" s="188"/>
      <c r="M49" s="188"/>
      <c r="N49" s="186"/>
      <c r="O49" s="189"/>
    </row>
    <row r="50" spans="1:15" s="160" customFormat="1" ht="22.5" customHeight="1">
      <c r="A50" s="186"/>
      <c r="B50" s="187" t="s">
        <v>170</v>
      </c>
      <c r="C50" s="187"/>
      <c r="D50" s="187"/>
      <c r="E50" s="187"/>
      <c r="F50" s="187"/>
      <c r="G50" s="187"/>
      <c r="H50" s="187"/>
      <c r="I50" s="187"/>
      <c r="J50" s="186"/>
      <c r="K50" s="186"/>
      <c r="L50" s="188"/>
      <c r="M50" s="188"/>
      <c r="N50" s="186"/>
      <c r="O50" s="189"/>
    </row>
    <row r="51" spans="1:15" s="160" customFormat="1" ht="22.5" customHeight="1">
      <c r="A51" s="186"/>
      <c r="B51" s="187"/>
      <c r="C51" s="187"/>
      <c r="D51" s="187"/>
      <c r="E51" s="187"/>
      <c r="F51" s="187"/>
      <c r="G51" s="187"/>
      <c r="H51" s="187"/>
      <c r="I51" s="187"/>
      <c r="J51" s="186"/>
      <c r="K51" s="186"/>
      <c r="L51" s="188"/>
      <c r="M51" s="188"/>
      <c r="N51" s="186"/>
      <c r="O51" s="189"/>
    </row>
    <row r="52" spans="1:15" s="160" customFormat="1" ht="22.5" customHeight="1">
      <c r="A52" s="186"/>
      <c r="B52" s="187"/>
      <c r="C52" s="187"/>
      <c r="D52" s="187"/>
      <c r="E52" s="187"/>
      <c r="F52" s="187"/>
      <c r="G52" s="187"/>
      <c r="H52" s="187"/>
      <c r="I52" s="187"/>
      <c r="J52" s="186"/>
      <c r="K52" s="186"/>
      <c r="L52" s="188"/>
      <c r="M52" s="188"/>
      <c r="N52" s="186"/>
      <c r="O52" s="189"/>
    </row>
    <row r="53" spans="1:15" s="160" customFormat="1" ht="22.5" customHeight="1">
      <c r="A53" s="186"/>
      <c r="B53" s="187"/>
      <c r="C53" s="187"/>
      <c r="D53" s="187"/>
      <c r="E53" s="187"/>
      <c r="F53" s="187"/>
      <c r="G53" s="187"/>
      <c r="H53" s="187"/>
      <c r="I53" s="187"/>
      <c r="J53" s="186"/>
      <c r="K53" s="186"/>
      <c r="L53" s="188"/>
      <c r="M53" s="188"/>
      <c r="N53" s="186"/>
      <c r="O53" s="189"/>
    </row>
    <row r="54" spans="1:15" s="161" customFormat="1" ht="24.75" customHeight="1">
      <c r="A54" s="175"/>
      <c r="B54" s="187"/>
      <c r="C54" s="187"/>
      <c r="D54" s="187"/>
      <c r="E54" s="187"/>
      <c r="F54" s="187"/>
      <c r="G54" s="187"/>
      <c r="H54" s="187"/>
      <c r="I54" s="187"/>
      <c r="J54" s="186"/>
      <c r="K54" s="186"/>
      <c r="L54" s="188"/>
      <c r="M54" s="188"/>
      <c r="N54" s="186"/>
      <c r="O54" s="189"/>
    </row>
    <row r="55" spans="1:15" s="160" customFormat="1" ht="24.75" customHeight="1">
      <c r="A55" s="175"/>
      <c r="B55" s="187"/>
      <c r="C55" s="187"/>
      <c r="D55" s="187"/>
      <c r="E55" s="187"/>
      <c r="F55" s="187"/>
      <c r="G55" s="187"/>
      <c r="H55" s="187"/>
      <c r="I55" s="187"/>
      <c r="J55" s="186"/>
      <c r="K55" s="186"/>
      <c r="L55" s="188"/>
      <c r="M55" s="188"/>
      <c r="N55" s="186"/>
      <c r="O55" s="189"/>
    </row>
    <row r="56" spans="1:15" s="160" customFormat="1" ht="22.5" customHeight="1">
      <c r="A56" s="175"/>
      <c r="B56" s="190"/>
      <c r="C56" s="190"/>
      <c r="D56" s="191"/>
      <c r="E56" s="191"/>
      <c r="F56" s="191"/>
      <c r="G56" s="191"/>
      <c r="H56" s="191"/>
      <c r="I56" s="191"/>
      <c r="J56" s="175"/>
      <c r="K56" s="192"/>
      <c r="L56" s="175"/>
      <c r="M56" s="188"/>
      <c r="N56" s="186"/>
      <c r="O56" s="189"/>
    </row>
    <row r="57" spans="1:15" s="149" customFormat="1" ht="22.5" customHeight="1">
      <c r="A57" s="175"/>
      <c r="B57" s="190"/>
      <c r="C57" s="190"/>
      <c r="D57" s="191"/>
      <c r="E57" s="191"/>
      <c r="F57" s="191"/>
      <c r="G57" s="191"/>
      <c r="H57" s="191"/>
      <c r="I57" s="191"/>
      <c r="J57" s="175"/>
      <c r="K57" s="192"/>
      <c r="L57" s="175"/>
      <c r="M57" s="193"/>
      <c r="N57" s="194"/>
      <c r="O57" s="195"/>
    </row>
    <row r="58" spans="1:15" s="160" customFormat="1" ht="22.5" customHeight="1">
      <c r="A58" s="175"/>
      <c r="B58" s="190"/>
      <c r="C58" s="190"/>
      <c r="D58" s="191"/>
      <c r="E58" s="191"/>
      <c r="F58" s="191"/>
      <c r="G58" s="191"/>
      <c r="H58" s="191"/>
      <c r="I58" s="191"/>
      <c r="J58" s="175"/>
      <c r="K58" s="192"/>
      <c r="L58" s="175"/>
      <c r="M58" s="188"/>
      <c r="N58" s="186"/>
      <c r="O58" s="189"/>
    </row>
    <row r="59" spans="1:15" s="161" customFormat="1" ht="24.75" customHeight="1">
      <c r="A59" s="175"/>
      <c r="B59" s="190"/>
      <c r="C59" s="190"/>
      <c r="D59" s="191"/>
      <c r="E59" s="191"/>
      <c r="F59" s="191"/>
      <c r="G59" s="191"/>
      <c r="H59" s="191"/>
      <c r="I59" s="191"/>
      <c r="J59" s="175"/>
      <c r="K59" s="192"/>
      <c r="L59" s="175"/>
      <c r="M59" s="188"/>
      <c r="N59" s="186"/>
      <c r="O59" s="189"/>
    </row>
    <row r="60" spans="1:15" s="161" customFormat="1" ht="24.75" customHeight="1">
      <c r="A60" s="196"/>
      <c r="B60" s="197"/>
      <c r="C60" s="197"/>
      <c r="D60" s="168"/>
      <c r="E60" s="168"/>
      <c r="F60" s="168"/>
      <c r="G60" s="168"/>
      <c r="H60" s="168"/>
      <c r="I60" s="168"/>
      <c r="J60" s="169"/>
      <c r="K60" s="198"/>
      <c r="L60" s="169"/>
      <c r="M60" s="199"/>
      <c r="N60" s="200"/>
      <c r="O60" s="201"/>
    </row>
    <row r="61" spans="1:15" s="161" customFormat="1" ht="24.75" customHeight="1">
      <c r="A61" s="196"/>
      <c r="B61" s="197"/>
      <c r="C61" s="197"/>
      <c r="D61" s="168"/>
      <c r="E61" s="168"/>
      <c r="F61" s="168"/>
      <c r="G61" s="168"/>
      <c r="H61" s="168"/>
      <c r="I61" s="168"/>
      <c r="J61" s="169"/>
      <c r="K61" s="198"/>
      <c r="L61" s="169"/>
      <c r="M61" s="199"/>
      <c r="N61" s="200"/>
      <c r="O61" s="201"/>
    </row>
    <row r="62" spans="1:15" s="161" customFormat="1" ht="24.75" customHeight="1">
      <c r="A62" s="196"/>
      <c r="B62" s="197"/>
      <c r="C62" s="197"/>
      <c r="D62" s="168"/>
      <c r="E62" s="168"/>
      <c r="F62" s="168"/>
      <c r="G62" s="168"/>
      <c r="H62" s="168"/>
      <c r="I62" s="168"/>
      <c r="J62" s="169"/>
      <c r="K62" s="198"/>
      <c r="L62" s="169"/>
      <c r="M62" s="199"/>
      <c r="N62" s="200"/>
      <c r="O62" s="201"/>
    </row>
    <row r="63" spans="1:15" s="161" customFormat="1" ht="24.75" customHeight="1">
      <c r="A63" s="196"/>
      <c r="B63" s="197"/>
      <c r="C63" s="197"/>
      <c r="D63" s="168"/>
      <c r="E63" s="168"/>
      <c r="F63" s="168"/>
      <c r="G63" s="168"/>
      <c r="H63" s="168"/>
      <c r="I63" s="168"/>
      <c r="J63" s="169"/>
      <c r="K63" s="198"/>
      <c r="L63" s="169"/>
      <c r="M63" s="199"/>
      <c r="N63" s="200"/>
      <c r="O63" s="201"/>
    </row>
    <row r="64" spans="1:15" s="161" customFormat="1" ht="24.75" customHeight="1">
      <c r="A64" s="196"/>
      <c r="B64" s="197"/>
      <c r="C64" s="197"/>
      <c r="D64" s="168"/>
      <c r="E64" s="168"/>
      <c r="F64" s="168"/>
      <c r="G64" s="168"/>
      <c r="H64" s="168"/>
      <c r="I64" s="168"/>
      <c r="J64" s="169"/>
      <c r="K64" s="198"/>
      <c r="L64" s="169"/>
      <c r="M64" s="199"/>
      <c r="N64" s="200"/>
      <c r="O64" s="201"/>
    </row>
    <row r="65" spans="1:15" s="161" customFormat="1" ht="24.75" customHeight="1">
      <c r="A65" s="196"/>
      <c r="B65" s="197"/>
      <c r="C65" s="197"/>
      <c r="D65" s="168"/>
      <c r="E65" s="168"/>
      <c r="F65" s="168"/>
      <c r="G65" s="168"/>
      <c r="H65" s="168"/>
      <c r="I65" s="168"/>
      <c r="J65" s="169"/>
      <c r="K65" s="198"/>
      <c r="L65" s="169"/>
      <c r="M65" s="199"/>
      <c r="N65" s="200"/>
      <c r="O65" s="201"/>
    </row>
    <row r="66" spans="1:15" s="161" customFormat="1" ht="24.75" customHeight="1">
      <c r="A66" s="196"/>
      <c r="B66" s="197"/>
      <c r="C66" s="197"/>
      <c r="D66" s="168"/>
      <c r="E66" s="168"/>
      <c r="F66" s="168"/>
      <c r="G66" s="168"/>
      <c r="H66" s="168"/>
      <c r="I66" s="168"/>
      <c r="J66" s="169"/>
      <c r="K66" s="198"/>
      <c r="L66" s="169"/>
      <c r="M66" s="199"/>
      <c r="N66" s="200"/>
      <c r="O66" s="201"/>
    </row>
    <row r="67" spans="1:15" s="161" customFormat="1" ht="24.75" customHeight="1">
      <c r="A67" s="196"/>
      <c r="B67" s="197"/>
      <c r="C67" s="197"/>
      <c r="D67" s="168"/>
      <c r="E67" s="168"/>
      <c r="F67" s="168"/>
      <c r="G67" s="168"/>
      <c r="H67" s="168"/>
      <c r="I67" s="168"/>
      <c r="J67" s="169"/>
      <c r="K67" s="198"/>
      <c r="L67" s="169"/>
      <c r="M67" s="199"/>
      <c r="N67" s="200"/>
      <c r="O67" s="201"/>
    </row>
    <row r="68" spans="1:15" s="161" customFormat="1" ht="24.75" customHeight="1">
      <c r="A68" s="196"/>
      <c r="B68" s="197"/>
      <c r="C68" s="197"/>
      <c r="D68" s="168"/>
      <c r="E68" s="168"/>
      <c r="F68" s="168"/>
      <c r="G68" s="168"/>
      <c r="H68" s="168"/>
      <c r="I68" s="168"/>
      <c r="J68" s="169"/>
      <c r="K68" s="198"/>
      <c r="L68" s="169"/>
      <c r="M68" s="199"/>
      <c r="N68" s="200"/>
      <c r="O68" s="201"/>
    </row>
    <row r="69" spans="1:15" s="161" customFormat="1" ht="24.75" customHeight="1">
      <c r="A69" s="196"/>
      <c r="B69" s="197"/>
      <c r="C69" s="197"/>
      <c r="D69" s="168"/>
      <c r="E69" s="168"/>
      <c r="F69" s="168"/>
      <c r="G69" s="168"/>
      <c r="H69" s="168"/>
      <c r="I69" s="168"/>
      <c r="J69" s="169"/>
      <c r="K69" s="198"/>
      <c r="L69" s="169"/>
      <c r="M69" s="199"/>
      <c r="N69" s="200"/>
      <c r="O69" s="201"/>
    </row>
    <row r="70" spans="1:15" s="161" customFormat="1" ht="24.75" customHeight="1">
      <c r="A70" s="196"/>
      <c r="B70" s="197"/>
      <c r="C70" s="197"/>
      <c r="D70" s="168"/>
      <c r="E70" s="168"/>
      <c r="F70" s="168"/>
      <c r="G70" s="168"/>
      <c r="H70" s="168"/>
      <c r="I70" s="168"/>
      <c r="J70" s="169"/>
      <c r="K70" s="198"/>
      <c r="L70" s="169"/>
      <c r="M70" s="199"/>
      <c r="N70" s="200"/>
      <c r="O70" s="201"/>
    </row>
    <row r="71" spans="1:15" s="161" customFormat="1" ht="24.75" customHeight="1">
      <c r="A71" s="196"/>
      <c r="B71" s="197"/>
      <c r="C71" s="197"/>
      <c r="D71" s="168"/>
      <c r="E71" s="168"/>
      <c r="F71" s="168"/>
      <c r="G71" s="168"/>
      <c r="H71" s="168"/>
      <c r="I71" s="168"/>
      <c r="J71" s="169"/>
      <c r="K71" s="198"/>
      <c r="L71" s="169"/>
      <c r="M71" s="199"/>
      <c r="N71" s="200"/>
      <c r="O71" s="201"/>
    </row>
    <row r="72" spans="1:15" s="161" customFormat="1" ht="24.75" customHeight="1">
      <c r="A72" s="196"/>
      <c r="B72" s="197"/>
      <c r="C72" s="197"/>
      <c r="D72" s="168"/>
      <c r="E72" s="168"/>
      <c r="F72" s="168"/>
      <c r="G72" s="168"/>
      <c r="H72" s="168"/>
      <c r="I72" s="168"/>
      <c r="J72" s="169"/>
      <c r="K72" s="198"/>
      <c r="L72" s="169"/>
      <c r="M72" s="199"/>
      <c r="N72" s="200"/>
      <c r="O72" s="201"/>
    </row>
    <row r="73" spans="1:15" s="161" customFormat="1" ht="24.75" customHeight="1">
      <c r="A73" s="196"/>
      <c r="B73" s="197"/>
      <c r="C73" s="197"/>
      <c r="D73" s="168"/>
      <c r="E73" s="168"/>
      <c r="F73" s="168"/>
      <c r="G73" s="168"/>
      <c r="H73" s="168"/>
      <c r="I73" s="168"/>
      <c r="J73" s="169"/>
      <c r="K73" s="198"/>
      <c r="L73" s="169"/>
      <c r="M73" s="199"/>
      <c r="N73" s="200"/>
      <c r="O73" s="201"/>
    </row>
    <row r="74" spans="1:15" s="161" customFormat="1" ht="24.75" customHeight="1">
      <c r="A74" s="196"/>
      <c r="B74" s="197"/>
      <c r="C74" s="197"/>
      <c r="D74" s="168"/>
      <c r="E74" s="168"/>
      <c r="F74" s="168"/>
      <c r="G74" s="168"/>
      <c r="H74" s="168"/>
      <c r="I74" s="168"/>
      <c r="J74" s="169"/>
      <c r="K74" s="198"/>
      <c r="L74" s="169"/>
      <c r="M74" s="199"/>
      <c r="N74" s="200"/>
      <c r="O74" s="201"/>
    </row>
    <row r="75" spans="1:15" s="161" customFormat="1" ht="24.75" customHeight="1">
      <c r="A75" s="196"/>
      <c r="B75" s="197"/>
      <c r="C75" s="197"/>
      <c r="D75" s="168"/>
      <c r="E75" s="168"/>
      <c r="F75" s="168"/>
      <c r="G75" s="168"/>
      <c r="H75" s="168"/>
      <c r="I75" s="168"/>
      <c r="J75" s="169"/>
      <c r="K75" s="198"/>
      <c r="L75" s="169"/>
      <c r="M75" s="199"/>
      <c r="N75" s="200"/>
      <c r="O75" s="201"/>
    </row>
    <row r="76" spans="1:13" ht="24.75" customHeight="1">
      <c r="A76" s="202"/>
      <c r="B76" s="197"/>
      <c r="C76" s="197"/>
      <c r="D76" s="168"/>
      <c r="E76" s="168"/>
      <c r="F76" s="168"/>
      <c r="G76" s="168"/>
      <c r="H76" s="168"/>
      <c r="I76" s="168"/>
      <c r="J76" s="169"/>
      <c r="K76" s="198"/>
      <c r="L76" s="169"/>
      <c r="M76" s="138"/>
    </row>
    <row r="77" spans="1:12" ht="49.5" customHeight="1">
      <c r="A77" s="202"/>
      <c r="B77" s="203"/>
      <c r="C77" s="139"/>
      <c r="D77" s="139"/>
      <c r="E77" s="139"/>
      <c r="F77" s="139"/>
      <c r="G77" s="139"/>
      <c r="H77" s="139"/>
      <c r="I77" s="139"/>
      <c r="J77" s="138"/>
      <c r="K77" s="204"/>
      <c r="L77" s="138"/>
    </row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24.75" customHeight="1"/>
    <row r="701" ht="24.75" customHeight="1"/>
    <row r="702" ht="24.75" customHeight="1"/>
    <row r="703" ht="24.75" customHeight="1"/>
    <row r="704" ht="24.75" customHeight="1"/>
    <row r="705" ht="24.75" customHeight="1"/>
    <row r="706" ht="24.75" customHeight="1"/>
    <row r="707" ht="24.75" customHeight="1"/>
    <row r="708" ht="24.75" customHeight="1"/>
    <row r="709" ht="24.75" customHeight="1"/>
    <row r="710" ht="24.75" customHeight="1"/>
    <row r="711" ht="24.75" customHeight="1"/>
    <row r="712" ht="24.75" customHeight="1"/>
    <row r="713" ht="24.75" customHeight="1"/>
    <row r="714" ht="24.75" customHeight="1"/>
    <row r="715" ht="24.75" customHeight="1"/>
    <row r="716" ht="24.75" customHeight="1"/>
    <row r="717" ht="24.75" customHeight="1"/>
    <row r="718" ht="24.75" customHeight="1"/>
    <row r="719" ht="24.75" customHeight="1"/>
    <row r="720" ht="24.75" customHeight="1"/>
    <row r="721" ht="24.75" customHeight="1"/>
    <row r="722" ht="24.75" customHeight="1"/>
    <row r="723" ht="24.75" customHeight="1"/>
    <row r="724" ht="24.75" customHeight="1"/>
    <row r="725" ht="24.75" customHeight="1"/>
    <row r="726" ht="24.75" customHeight="1"/>
    <row r="727" ht="24.75" customHeight="1"/>
    <row r="728" ht="24.75" customHeight="1"/>
    <row r="729" ht="24.75" customHeight="1"/>
    <row r="730" ht="24.75" customHeight="1"/>
    <row r="731" ht="24.75" customHeight="1"/>
    <row r="732" ht="24.75" customHeight="1"/>
    <row r="733" ht="24.75" customHeight="1"/>
    <row r="734" ht="24.75" customHeight="1"/>
    <row r="735" ht="24.75" customHeight="1"/>
    <row r="736" ht="24.75" customHeight="1"/>
    <row r="737" ht="24.75" customHeight="1"/>
    <row r="738" ht="24.75" customHeight="1"/>
    <row r="739" ht="24.75" customHeight="1"/>
    <row r="740" ht="24.75" customHeight="1"/>
    <row r="741" ht="24.75" customHeight="1"/>
    <row r="742" ht="24.75" customHeight="1"/>
    <row r="743" ht="24.75" customHeight="1"/>
    <row r="744" ht="24.75" customHeight="1"/>
    <row r="745" ht="24.75" customHeight="1"/>
    <row r="746" ht="24.75" customHeight="1"/>
    <row r="747" ht="24.75" customHeight="1"/>
    <row r="748" ht="24.75" customHeight="1"/>
    <row r="749" ht="24.75" customHeight="1"/>
    <row r="750" ht="24.75" customHeight="1"/>
    <row r="751" ht="24.75" customHeight="1"/>
    <row r="752" ht="24.75" customHeight="1"/>
    <row r="753" ht="24.75" customHeight="1"/>
    <row r="754" ht="24.75" customHeight="1"/>
    <row r="755" ht="24.75" customHeight="1"/>
    <row r="756" ht="24.75" customHeight="1"/>
    <row r="757" ht="24.75" customHeight="1"/>
    <row r="758" ht="24.75" customHeight="1"/>
    <row r="759" ht="24.75" customHeight="1"/>
    <row r="760" ht="24.75" customHeight="1"/>
    <row r="761" ht="24.75" customHeight="1"/>
    <row r="762" ht="24.75" customHeight="1"/>
    <row r="763" ht="24.75" customHeight="1"/>
    <row r="764" ht="24.75" customHeight="1"/>
    <row r="765" ht="24.75" customHeight="1"/>
    <row r="766" ht="24.75" customHeight="1"/>
    <row r="767" ht="24.75" customHeight="1"/>
    <row r="768" ht="24.75" customHeight="1"/>
    <row r="769" ht="24.75" customHeight="1"/>
    <row r="770" ht="24.75" customHeight="1"/>
    <row r="771" ht="24.75" customHeight="1"/>
    <row r="772" ht="24.75" customHeight="1"/>
    <row r="773" ht="24.75" customHeight="1"/>
    <row r="774" ht="24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88" ht="24.75" customHeight="1"/>
    <row r="789" ht="24.75" customHeight="1"/>
    <row r="790" ht="24.75" customHeight="1"/>
    <row r="791" ht="24.75" customHeight="1"/>
    <row r="792" ht="24.75" customHeight="1"/>
    <row r="793" ht="24.75" customHeight="1"/>
    <row r="794" ht="24.75" customHeight="1"/>
    <row r="795" ht="24.75" customHeight="1"/>
    <row r="796" ht="24.75" customHeight="1"/>
    <row r="797" ht="24.75" customHeight="1"/>
    <row r="798" ht="24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14" ht="24.75" customHeight="1"/>
    <row r="815" ht="24.75" customHeight="1"/>
    <row r="816" ht="24.75" customHeight="1"/>
    <row r="817" ht="24.75" customHeight="1"/>
    <row r="818" ht="24.75" customHeight="1"/>
    <row r="819" ht="24.75" customHeight="1"/>
    <row r="820" ht="24.75" customHeight="1"/>
    <row r="821" ht="24.75" customHeight="1"/>
    <row r="822" ht="24.75" customHeight="1"/>
    <row r="823" ht="24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0" ht="24.75" customHeight="1"/>
    <row r="841" ht="24.75" customHeight="1"/>
    <row r="842" ht="24.75" customHeight="1"/>
    <row r="843" ht="24.75" customHeight="1"/>
    <row r="844" ht="24.75" customHeight="1"/>
    <row r="845" ht="24.75" customHeight="1"/>
    <row r="846" ht="24.75" customHeight="1"/>
    <row r="847" ht="24.75" customHeight="1"/>
    <row r="848" ht="24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  <row r="866" ht="24.75" customHeight="1"/>
    <row r="867" ht="24.75" customHeight="1"/>
    <row r="868" ht="24.75" customHeight="1"/>
    <row r="869" ht="24.75" customHeight="1"/>
    <row r="870" ht="24.75" customHeight="1"/>
    <row r="871" ht="24.75" customHeight="1"/>
    <row r="872" ht="24.75" customHeight="1"/>
    <row r="873" ht="24.75" customHeight="1"/>
    <row r="874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1" ht="24.75" customHeight="1"/>
    <row r="892" ht="24.75" customHeight="1"/>
    <row r="893" ht="24.75" customHeight="1"/>
    <row r="894" ht="24.75" customHeight="1"/>
    <row r="895" ht="24.75" customHeight="1"/>
    <row r="896" ht="24.75" customHeight="1"/>
    <row r="897" ht="24.75" customHeight="1"/>
    <row r="898" ht="24.75" customHeight="1"/>
    <row r="899" ht="24.75" customHeight="1"/>
    <row r="900" ht="24.75" customHeight="1"/>
    <row r="901" ht="24.75" customHeight="1"/>
    <row r="902" ht="24.75" customHeight="1"/>
    <row r="903" ht="24.75" customHeight="1"/>
    <row r="904" ht="24.75" customHeight="1"/>
    <row r="905" ht="24.75" customHeight="1"/>
    <row r="906" ht="24.75" customHeight="1"/>
    <row r="907" ht="24.75" customHeight="1"/>
    <row r="908" ht="24.75" customHeight="1"/>
    <row r="909" ht="24.75" customHeight="1"/>
    <row r="910" ht="24.75" customHeight="1"/>
    <row r="911" ht="24.75" customHeight="1"/>
    <row r="912" ht="24.75" customHeight="1"/>
    <row r="913" ht="24.75" customHeight="1"/>
    <row r="914" ht="24.75" customHeight="1"/>
    <row r="915" ht="24.75" customHeight="1"/>
    <row r="916" ht="24.75" customHeight="1"/>
    <row r="917" ht="24.75" customHeight="1"/>
    <row r="918" ht="24.75" customHeight="1"/>
    <row r="919" ht="24.75" customHeight="1"/>
    <row r="920" ht="24.75" customHeight="1"/>
    <row r="921" ht="24.75" customHeight="1"/>
    <row r="922" ht="24.75" customHeight="1"/>
    <row r="923" ht="24.75" customHeight="1"/>
    <row r="924" ht="24.75" customHeight="1"/>
    <row r="925" ht="24.75" customHeight="1"/>
    <row r="926" ht="24.75" customHeight="1"/>
    <row r="927" ht="24.75" customHeight="1"/>
    <row r="928" ht="24.75" customHeight="1"/>
    <row r="929" ht="24.75" customHeight="1"/>
    <row r="930" ht="24.75" customHeight="1"/>
    <row r="931" ht="24.75" customHeight="1"/>
    <row r="932" ht="24.75" customHeight="1"/>
    <row r="933" ht="24.75" customHeight="1"/>
    <row r="934" ht="24.75" customHeight="1"/>
    <row r="935" ht="24.75" customHeight="1"/>
    <row r="936" ht="24.75" customHeight="1"/>
    <row r="937" ht="24.75" customHeight="1"/>
    <row r="938" ht="24.75" customHeight="1"/>
    <row r="939" ht="24.75" customHeight="1"/>
    <row r="940" ht="24.75" customHeight="1"/>
    <row r="941" ht="24.75" customHeight="1"/>
    <row r="942" ht="24.75" customHeight="1"/>
    <row r="943" ht="24.75" customHeight="1"/>
    <row r="944" ht="24.75" customHeight="1"/>
    <row r="945" ht="24.75" customHeight="1"/>
    <row r="946" ht="24.75" customHeight="1"/>
    <row r="947" ht="24.75" customHeight="1"/>
    <row r="948" ht="24.75" customHeight="1"/>
    <row r="949" ht="24.75" customHeight="1"/>
    <row r="950" ht="24.75" customHeight="1"/>
    <row r="951" ht="24.75" customHeight="1"/>
    <row r="952" ht="24.75" customHeight="1"/>
    <row r="953" ht="24.75" customHeight="1"/>
    <row r="954" ht="24.75" customHeight="1"/>
    <row r="955" ht="24.75" customHeight="1"/>
    <row r="956" ht="24.75" customHeight="1"/>
    <row r="957" ht="24.75" customHeight="1"/>
    <row r="958" ht="24.75" customHeight="1"/>
    <row r="959" ht="24.75" customHeight="1"/>
    <row r="960" ht="24.75" customHeight="1"/>
    <row r="961" ht="24.75" customHeight="1"/>
    <row r="962" ht="24.75" customHeight="1"/>
    <row r="963" ht="24.75" customHeight="1"/>
    <row r="964" ht="24.75" customHeight="1"/>
    <row r="965" ht="24.75" customHeight="1"/>
    <row r="966" ht="24.75" customHeight="1"/>
    <row r="967" ht="24.75" customHeight="1"/>
    <row r="968" ht="24.75" customHeight="1"/>
    <row r="969" ht="24.75" customHeight="1"/>
    <row r="970" ht="24.75" customHeight="1"/>
    <row r="971" ht="24.75" customHeight="1"/>
    <row r="972" ht="24.75" customHeight="1"/>
    <row r="973" ht="24.75" customHeight="1"/>
    <row r="974" ht="24.75" customHeight="1"/>
    <row r="975" ht="24.75" customHeight="1"/>
    <row r="976" ht="24.75" customHeight="1"/>
    <row r="977" ht="24.75" customHeight="1"/>
    <row r="978" ht="24.75" customHeight="1"/>
    <row r="979" ht="24.75" customHeight="1"/>
    <row r="980" ht="24.75" customHeight="1"/>
    <row r="981" ht="24.75" customHeight="1"/>
    <row r="982" ht="24.75" customHeight="1"/>
    <row r="983" ht="24.75" customHeight="1"/>
    <row r="984" ht="24.75" customHeight="1"/>
    <row r="985" ht="24.75" customHeight="1"/>
    <row r="986" ht="24.75" customHeight="1"/>
    <row r="987" ht="24.75" customHeight="1"/>
    <row r="988" ht="24.75" customHeight="1"/>
    <row r="989" ht="24.75" customHeight="1"/>
    <row r="990" ht="24.75" customHeight="1"/>
    <row r="991" ht="24.75" customHeight="1"/>
    <row r="992" ht="24.75" customHeight="1"/>
    <row r="993" ht="24.75" customHeight="1"/>
    <row r="994" ht="24.75" customHeight="1"/>
    <row r="995" ht="24.75" customHeight="1"/>
    <row r="996" ht="24.75" customHeight="1"/>
    <row r="997" ht="24.75" customHeight="1"/>
    <row r="998" ht="24.75" customHeight="1"/>
    <row r="999" ht="24.75" customHeight="1"/>
    <row r="1000" ht="24.75" customHeight="1"/>
    <row r="1001" ht="24.75" customHeight="1"/>
    <row r="1002" ht="24.75" customHeight="1"/>
    <row r="1003" ht="24.75" customHeight="1"/>
    <row r="1004" ht="24.75" customHeight="1"/>
    <row r="1005" ht="24.75" customHeight="1"/>
    <row r="1006" ht="24.75" customHeight="1"/>
    <row r="1007" ht="24.75" customHeight="1"/>
    <row r="1008" ht="24.75" customHeight="1"/>
    <row r="1009" ht="24.75" customHeight="1"/>
    <row r="1010" ht="24.75" customHeight="1"/>
    <row r="1011" ht="24.75" customHeight="1"/>
    <row r="1012" ht="24.75" customHeight="1"/>
    <row r="1013" ht="24.75" customHeight="1"/>
    <row r="1014" ht="24.75" customHeight="1"/>
    <row r="1015" ht="24.75" customHeight="1"/>
    <row r="1016" ht="24.75" customHeight="1"/>
    <row r="1017" ht="24.75" customHeight="1"/>
    <row r="1018" ht="24.75" customHeight="1"/>
    <row r="1019" ht="24.75" customHeight="1"/>
    <row r="1020" ht="24.75" customHeight="1"/>
    <row r="1021" ht="24.75" customHeight="1"/>
    <row r="1022" ht="24.75" customHeight="1"/>
    <row r="1023" ht="24.75" customHeight="1"/>
    <row r="1024" ht="24.75" customHeight="1"/>
    <row r="1025" ht="24.75" customHeight="1"/>
    <row r="1026" ht="24.75" customHeight="1"/>
    <row r="1027" ht="24.75" customHeight="1"/>
    <row r="1028" ht="24.75" customHeight="1"/>
    <row r="1029" ht="24.75" customHeight="1"/>
    <row r="1030" ht="24.75" customHeight="1"/>
    <row r="1031" ht="24.75" customHeight="1"/>
    <row r="1032" ht="24.75" customHeight="1"/>
    <row r="1033" ht="24.75" customHeight="1"/>
    <row r="1034" ht="24.75" customHeight="1"/>
    <row r="1035" ht="24.75" customHeight="1"/>
    <row r="1036" ht="24.75" customHeight="1"/>
    <row r="1037" ht="24.75" customHeight="1"/>
    <row r="1038" ht="24.75" customHeight="1"/>
    <row r="1039" ht="24.75" customHeight="1"/>
    <row r="1040" ht="24.75" customHeight="1"/>
    <row r="1041" ht="24.75" customHeight="1"/>
    <row r="1042" ht="24.75" customHeight="1"/>
    <row r="1043" ht="24.75" customHeight="1"/>
    <row r="1044" ht="24.75" customHeight="1"/>
    <row r="1045" ht="24.75" customHeight="1"/>
    <row r="1046" ht="24.75" customHeight="1"/>
    <row r="1047" ht="24.75" customHeight="1"/>
    <row r="1048" ht="24.75" customHeight="1"/>
  </sheetData>
  <sheetProtection selectLockedCells="1" selectUnlockedCells="1"/>
  <mergeCells count="3">
    <mergeCell ref="A1:O1"/>
    <mergeCell ref="A3:O3"/>
    <mergeCell ref="A4:O4"/>
  </mergeCells>
  <printOptions horizontalCentered="1"/>
  <pageMargins left="0.2361111111111111" right="0.2361111111111111" top="0.7479166666666667" bottom="0.7479166666666667" header="0.5118055555555555" footer="0.5118055555555555"/>
  <pageSetup fitToHeight="0" fitToWidth="3" horizontalDpi="300" verticalDpi="300" orientation="landscape" paperSize="9"/>
  <rowBreaks count="1" manualBreakCount="1">
    <brk id="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7"/>
  <dimension ref="A1:IV77"/>
  <sheetViews>
    <sheetView zoomScaleSheetLayoutView="100" zoomScalePageLayoutView="0" workbookViewId="0" topLeftCell="A31">
      <selection activeCell="G53" sqref="G53"/>
    </sheetView>
  </sheetViews>
  <sheetFormatPr defaultColWidth="8.875" defaultRowHeight="49.5" customHeight="1"/>
  <cols>
    <col min="1" max="1" width="4.625" style="127" customWidth="1"/>
    <col min="2" max="2" width="23.625" style="205" customWidth="1"/>
    <col min="3" max="3" width="6.625" style="129" customWidth="1"/>
    <col min="4" max="9" width="4.625" style="129" customWidth="1"/>
    <col min="10" max="10" width="6.625" style="130" customWidth="1"/>
    <col min="11" max="11" width="5.625" style="130" customWidth="1"/>
    <col min="12" max="12" width="9.625" style="130" customWidth="1"/>
    <col min="13" max="14" width="5.625" style="130" customWidth="1"/>
    <col min="15" max="15" width="20.625" style="131" customWidth="1"/>
    <col min="16" max="18" width="8.875" style="132" customWidth="1"/>
    <col min="19" max="19" width="12.00390625" style="132" customWidth="1"/>
    <col min="20" max="16384" width="8.875" style="132" customWidth="1"/>
  </cols>
  <sheetData>
    <row r="1" spans="1:15" s="134" customFormat="1" ht="30" customHeight="1">
      <c r="A1" s="416" t="s">
        <v>78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</row>
    <row r="2" spans="1:15" s="134" customFormat="1" ht="14.2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6"/>
      <c r="N2" s="136"/>
      <c r="O2" s="417"/>
    </row>
    <row r="3" spans="1:15" s="134" customFormat="1" ht="30" customHeight="1">
      <c r="A3" s="418" t="s">
        <v>79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</row>
    <row r="4" spans="1:15" s="134" customFormat="1" ht="30" customHeight="1">
      <c r="A4" s="418" t="s">
        <v>80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</row>
    <row r="5" spans="1:15" s="134" customFormat="1" ht="9" customHeight="1">
      <c r="A5" s="138"/>
      <c r="B5" s="206"/>
      <c r="C5" s="139"/>
      <c r="D5" s="139"/>
      <c r="E5" s="139"/>
      <c r="F5" s="139"/>
      <c r="G5" s="139"/>
      <c r="H5" s="139"/>
      <c r="I5" s="139"/>
      <c r="J5" s="138"/>
      <c r="K5" s="138"/>
      <c r="L5" s="138"/>
      <c r="M5" s="136"/>
      <c r="N5" s="136"/>
      <c r="O5" s="137"/>
    </row>
    <row r="6" spans="1:15" s="134" customFormat="1" ht="9" customHeight="1">
      <c r="A6" s="138"/>
      <c r="B6" s="206"/>
      <c r="C6" s="139"/>
      <c r="D6" s="139"/>
      <c r="E6" s="139"/>
      <c r="F6" s="139"/>
      <c r="G6" s="139"/>
      <c r="H6" s="139"/>
      <c r="I6" s="139"/>
      <c r="J6" s="138"/>
      <c r="K6" s="138"/>
      <c r="L6" s="138"/>
      <c r="M6" s="136"/>
      <c r="N6" s="136"/>
      <c r="O6" s="137"/>
    </row>
    <row r="7" spans="1:15" s="134" customFormat="1" ht="9" customHeight="1">
      <c r="A7" s="138"/>
      <c r="B7" s="206"/>
      <c r="C7" s="139"/>
      <c r="D7" s="139"/>
      <c r="E7" s="139"/>
      <c r="F7" s="139"/>
      <c r="G7" s="139"/>
      <c r="H7" s="139"/>
      <c r="I7" s="139"/>
      <c r="J7" s="138"/>
      <c r="K7" s="138"/>
      <c r="L7" s="138"/>
      <c r="M7" s="136"/>
      <c r="N7" s="136"/>
      <c r="O7" s="137"/>
    </row>
    <row r="8" spans="1:15" s="134" customFormat="1" ht="24.75" customHeight="1">
      <c r="A8" s="140"/>
      <c r="B8" s="141" t="s">
        <v>60</v>
      </c>
      <c r="C8" s="142"/>
      <c r="D8" s="142"/>
      <c r="E8" s="142"/>
      <c r="F8" s="142"/>
      <c r="G8" s="142"/>
      <c r="H8" s="142"/>
      <c r="I8" s="142"/>
      <c r="J8" s="136"/>
      <c r="K8" s="136"/>
      <c r="L8" s="136"/>
      <c r="M8" s="136"/>
      <c r="N8" s="136"/>
      <c r="O8" s="137"/>
    </row>
    <row r="9" spans="1:19" s="134" customFormat="1" ht="9.75" customHeight="1">
      <c r="A9" s="140"/>
      <c r="B9" s="142"/>
      <c r="C9" s="142"/>
      <c r="D9" s="142"/>
      <c r="E9" s="142"/>
      <c r="F9" s="142"/>
      <c r="G9" s="142"/>
      <c r="H9" s="142"/>
      <c r="I9" s="142"/>
      <c r="J9" s="136"/>
      <c r="K9" s="136"/>
      <c r="L9" s="136"/>
      <c r="M9" s="136"/>
      <c r="N9" s="136"/>
      <c r="O9" s="137"/>
      <c r="S9" s="132"/>
    </row>
    <row r="10" spans="1:16" s="149" customFormat="1" ht="22.5" customHeight="1">
      <c r="A10" s="143" t="s">
        <v>61</v>
      </c>
      <c r="B10" s="144" t="s">
        <v>0</v>
      </c>
      <c r="C10" s="144" t="s">
        <v>62</v>
      </c>
      <c r="D10" s="144" t="s">
        <v>63</v>
      </c>
      <c r="E10" s="144" t="s">
        <v>64</v>
      </c>
      <c r="F10" s="144" t="s">
        <v>65</v>
      </c>
      <c r="G10" s="144" t="s">
        <v>66</v>
      </c>
      <c r="H10" s="144" t="s">
        <v>67</v>
      </c>
      <c r="I10" s="144" t="s">
        <v>68</v>
      </c>
      <c r="J10" s="145" t="s">
        <v>10</v>
      </c>
      <c r="K10" s="145" t="s">
        <v>69</v>
      </c>
      <c r="L10" s="146" t="s">
        <v>70</v>
      </c>
      <c r="M10" s="147" t="s">
        <v>71</v>
      </c>
      <c r="N10" s="147" t="s">
        <v>72</v>
      </c>
      <c r="O10" s="110" t="s">
        <v>169</v>
      </c>
      <c r="P10" s="148"/>
    </row>
    <row r="11" spans="1:15" ht="22.5" customHeight="1">
      <c r="A11" s="150">
        <v>1</v>
      </c>
      <c r="B11" s="151" t="s">
        <v>24</v>
      </c>
      <c r="C11" s="152" t="s">
        <v>19</v>
      </c>
      <c r="D11" s="152">
        <f>přehled!M6</f>
        <v>104</v>
      </c>
      <c r="E11" s="153">
        <f>přehled!N6</f>
        <v>83</v>
      </c>
      <c r="F11" s="152">
        <f>přehled!O6</f>
        <v>115</v>
      </c>
      <c r="G11" s="153">
        <f>přehled!P6</f>
        <v>89</v>
      </c>
      <c r="H11" s="152">
        <f>přehled!Q6</f>
        <v>100</v>
      </c>
      <c r="I11" s="152">
        <f>přehled!R6</f>
        <v>122</v>
      </c>
      <c r="J11" s="150">
        <f aca="true" t="shared" si="0" ref="J11:J19">SUM(D11:I11)</f>
        <v>613</v>
      </c>
      <c r="K11" s="154">
        <f>přehled!S6</f>
        <v>0</v>
      </c>
      <c r="L11" s="207">
        <f>přehled!T6</f>
        <v>613</v>
      </c>
      <c r="M11" s="156">
        <f aca="true" t="shared" si="1" ref="M11:M19">SUM(L11/6)</f>
        <v>102.16666666666667</v>
      </c>
      <c r="N11" s="157">
        <f aca="true" t="shared" si="2" ref="N11:N19">MAX(D11:I11)</f>
        <v>122</v>
      </c>
      <c r="O11" s="158" t="s">
        <v>25</v>
      </c>
    </row>
    <row r="12" spans="1:15" ht="22.5" customHeight="1">
      <c r="A12" s="159">
        <v>2</v>
      </c>
      <c r="B12" s="151" t="s">
        <v>28</v>
      </c>
      <c r="C12" s="152" t="s">
        <v>19</v>
      </c>
      <c r="D12" s="152">
        <f>přehled!M8</f>
        <v>86</v>
      </c>
      <c r="E12" s="152">
        <f>přehled!N8</f>
        <v>97</v>
      </c>
      <c r="F12" s="153">
        <f>přehled!O8</f>
        <v>90</v>
      </c>
      <c r="G12" s="152">
        <f>přehled!P8</f>
        <v>114</v>
      </c>
      <c r="H12" s="152">
        <f>přehled!Q8</f>
        <v>100</v>
      </c>
      <c r="I12" s="152">
        <f>přehled!R8</f>
        <v>74</v>
      </c>
      <c r="J12" s="150">
        <f t="shared" si="0"/>
        <v>561</v>
      </c>
      <c r="K12" s="154">
        <f>přehled!S8</f>
        <v>0</v>
      </c>
      <c r="L12" s="207">
        <f>přehled!T8</f>
        <v>561</v>
      </c>
      <c r="M12" s="156">
        <f t="shared" si="1"/>
        <v>93.5</v>
      </c>
      <c r="N12" s="157">
        <f t="shared" si="2"/>
        <v>114</v>
      </c>
      <c r="O12" s="162" t="s">
        <v>74</v>
      </c>
    </row>
    <row r="13" spans="1:15" ht="22.5" customHeight="1">
      <c r="A13" s="150">
        <v>3</v>
      </c>
      <c r="B13" s="151" t="s">
        <v>17</v>
      </c>
      <c r="C13" s="152" t="s">
        <v>19</v>
      </c>
      <c r="D13" s="152">
        <f>přehled!M3</f>
        <v>74</v>
      </c>
      <c r="E13" s="152">
        <f>přehled!N3</f>
        <v>82</v>
      </c>
      <c r="F13" s="152">
        <f>přehled!O3</f>
        <v>99</v>
      </c>
      <c r="G13" s="152">
        <f>přehled!P3</f>
        <v>92</v>
      </c>
      <c r="H13" s="153">
        <f>přehled!Q3</f>
        <v>63</v>
      </c>
      <c r="I13" s="152">
        <f>přehled!R3</f>
        <v>77</v>
      </c>
      <c r="J13" s="150">
        <f t="shared" si="0"/>
        <v>487</v>
      </c>
      <c r="K13" s="154">
        <f>přehled!S3</f>
        <v>0</v>
      </c>
      <c r="L13" s="207">
        <f>přehled!T3</f>
        <v>487</v>
      </c>
      <c r="M13" s="156">
        <f t="shared" si="1"/>
        <v>81.16666666666667</v>
      </c>
      <c r="N13" s="157">
        <f t="shared" si="2"/>
        <v>99</v>
      </c>
      <c r="O13" s="158" t="s">
        <v>18</v>
      </c>
    </row>
    <row r="14" spans="1:15" ht="22.5" customHeight="1">
      <c r="A14" s="150">
        <v>4</v>
      </c>
      <c r="B14" s="151" t="s">
        <v>26</v>
      </c>
      <c r="C14" s="152" t="s">
        <v>19</v>
      </c>
      <c r="D14" s="152">
        <f>přehled!M7</f>
        <v>61</v>
      </c>
      <c r="E14" s="152">
        <f>přehled!N7</f>
        <v>84</v>
      </c>
      <c r="F14" s="152">
        <f>přehled!O7</f>
        <v>96</v>
      </c>
      <c r="G14" s="152">
        <f>přehled!P7</f>
        <v>90</v>
      </c>
      <c r="H14" s="152">
        <f>přehled!Q7</f>
        <v>72</v>
      </c>
      <c r="I14" s="152">
        <f>přehled!R7</f>
        <v>56</v>
      </c>
      <c r="J14" s="150">
        <f t="shared" si="0"/>
        <v>459</v>
      </c>
      <c r="K14" s="154">
        <f>přehled!S7</f>
        <v>0</v>
      </c>
      <c r="L14" s="207">
        <f>přehled!T7</f>
        <v>459</v>
      </c>
      <c r="M14" s="156">
        <f t="shared" si="1"/>
        <v>76.5</v>
      </c>
      <c r="N14" s="157">
        <f t="shared" si="2"/>
        <v>96</v>
      </c>
      <c r="O14" s="158" t="s">
        <v>168</v>
      </c>
    </row>
    <row r="15" spans="1:15" ht="22.5" customHeight="1">
      <c r="A15" s="150">
        <v>5</v>
      </c>
      <c r="B15" s="151" t="s">
        <v>30</v>
      </c>
      <c r="C15" s="152" t="s">
        <v>19</v>
      </c>
      <c r="D15" s="152">
        <f>přehled!M9</f>
        <v>41</v>
      </c>
      <c r="E15" s="152">
        <f>přehled!N9</f>
        <v>79</v>
      </c>
      <c r="F15" s="152">
        <f>přehled!O9</f>
        <v>52</v>
      </c>
      <c r="G15" s="153">
        <f>přehled!P9</f>
        <v>60</v>
      </c>
      <c r="H15" s="152">
        <f>přehled!Q9</f>
        <v>55</v>
      </c>
      <c r="I15" s="152">
        <f>přehled!R9</f>
        <v>77</v>
      </c>
      <c r="J15" s="150">
        <f t="shared" si="0"/>
        <v>364</v>
      </c>
      <c r="K15" s="154">
        <f>přehled!S9</f>
        <v>60</v>
      </c>
      <c r="L15" s="207">
        <f>přehled!T9</f>
        <v>424</v>
      </c>
      <c r="M15" s="156">
        <f t="shared" si="1"/>
        <v>70.66666666666667</v>
      </c>
      <c r="N15" s="157">
        <f t="shared" si="2"/>
        <v>79</v>
      </c>
      <c r="O15" s="162" t="s">
        <v>21</v>
      </c>
    </row>
    <row r="16" spans="1:15" s="160" customFormat="1" ht="22.5" customHeight="1">
      <c r="A16" s="150">
        <v>6</v>
      </c>
      <c r="B16" s="151" t="s">
        <v>20</v>
      </c>
      <c r="C16" s="152" t="s">
        <v>19</v>
      </c>
      <c r="D16" s="152">
        <f>přehled!M4</f>
        <v>64</v>
      </c>
      <c r="E16" s="152">
        <f>přehled!N4</f>
        <v>93</v>
      </c>
      <c r="F16" s="152">
        <f>přehled!O4</f>
        <v>55</v>
      </c>
      <c r="G16" s="152">
        <f>přehled!P4</f>
        <v>60</v>
      </c>
      <c r="H16" s="153">
        <f>přehled!Q4</f>
        <v>74</v>
      </c>
      <c r="I16" s="152">
        <f>přehled!R4</f>
        <v>52</v>
      </c>
      <c r="J16" s="150">
        <f t="shared" si="0"/>
        <v>398</v>
      </c>
      <c r="K16" s="154">
        <f>přehled!S4</f>
        <v>0</v>
      </c>
      <c r="L16" s="207">
        <f>přehled!T4</f>
        <v>398</v>
      </c>
      <c r="M16" s="156">
        <f t="shared" si="1"/>
        <v>66.33333333333333</v>
      </c>
      <c r="N16" s="157">
        <f t="shared" si="2"/>
        <v>93</v>
      </c>
      <c r="O16" s="162" t="s">
        <v>21</v>
      </c>
    </row>
    <row r="17" spans="1:15" s="161" customFormat="1" ht="24.75" customHeight="1">
      <c r="A17" s="150">
        <v>7</v>
      </c>
      <c r="B17" s="151" t="s">
        <v>31</v>
      </c>
      <c r="C17" s="152" t="s">
        <v>19</v>
      </c>
      <c r="D17" s="152">
        <f>přehled!M10</f>
        <v>42</v>
      </c>
      <c r="E17" s="152">
        <f>přehled!N10</f>
        <v>84</v>
      </c>
      <c r="F17" s="152">
        <f>přehled!O10</f>
        <v>75</v>
      </c>
      <c r="G17" s="152">
        <f>přehled!P10</f>
        <v>35</v>
      </c>
      <c r="H17" s="152">
        <f>přehled!Q10</f>
        <v>52</v>
      </c>
      <c r="I17" s="152">
        <f>přehled!R10</f>
        <v>71</v>
      </c>
      <c r="J17" s="150">
        <f t="shared" si="0"/>
        <v>359</v>
      </c>
      <c r="K17" s="154">
        <f>přehled!S10</f>
        <v>0</v>
      </c>
      <c r="L17" s="207">
        <f>přehled!T10</f>
        <v>359</v>
      </c>
      <c r="M17" s="156">
        <f t="shared" si="1"/>
        <v>59.833333333333336</v>
      </c>
      <c r="N17" s="157">
        <f t="shared" si="2"/>
        <v>84</v>
      </c>
      <c r="O17" s="158" t="s">
        <v>18</v>
      </c>
    </row>
    <row r="18" spans="1:15" s="161" customFormat="1" ht="24.75" customHeight="1">
      <c r="A18" s="150">
        <v>8</v>
      </c>
      <c r="B18" s="151" t="s">
        <v>22</v>
      </c>
      <c r="C18" s="152" t="s">
        <v>19</v>
      </c>
      <c r="D18" s="152">
        <f>přehled!M5</f>
        <v>32</v>
      </c>
      <c r="E18" s="152">
        <f>přehled!N5</f>
        <v>34</v>
      </c>
      <c r="F18" s="152">
        <f>přehled!O5</f>
        <v>61</v>
      </c>
      <c r="G18" s="152">
        <f>přehled!P5</f>
        <v>36</v>
      </c>
      <c r="H18" s="153">
        <f>přehled!Q5</f>
        <v>17</v>
      </c>
      <c r="I18" s="152">
        <f>přehled!R5</f>
        <v>53</v>
      </c>
      <c r="J18" s="150">
        <f t="shared" si="0"/>
        <v>233</v>
      </c>
      <c r="K18" s="154">
        <f>přehled!S5</f>
        <v>60</v>
      </c>
      <c r="L18" s="207">
        <f>přehled!T5</f>
        <v>293</v>
      </c>
      <c r="M18" s="156">
        <f t="shared" si="1"/>
        <v>48.833333333333336</v>
      </c>
      <c r="N18" s="157">
        <f t="shared" si="2"/>
        <v>61</v>
      </c>
      <c r="O18" s="158" t="s">
        <v>23</v>
      </c>
    </row>
    <row r="19" spans="1:15" s="161" customFormat="1" ht="24.75" customHeight="1">
      <c r="A19" s="150">
        <v>9</v>
      </c>
      <c r="B19" s="151" t="s">
        <v>32</v>
      </c>
      <c r="C19" s="152" t="s">
        <v>19</v>
      </c>
      <c r="D19" s="152">
        <f>přehled!M11</f>
        <v>63</v>
      </c>
      <c r="E19" s="152">
        <f>přehled!N11</f>
        <v>1</v>
      </c>
      <c r="F19" s="152">
        <f>přehled!O11</f>
        <v>25</v>
      </c>
      <c r="G19" s="152">
        <f>přehled!P11</f>
        <v>44</v>
      </c>
      <c r="H19" s="152">
        <f>přehled!Q11</f>
        <v>24</v>
      </c>
      <c r="I19" s="152">
        <f>přehled!R11</f>
        <v>21</v>
      </c>
      <c r="J19" s="150">
        <f t="shared" si="0"/>
        <v>178</v>
      </c>
      <c r="K19" s="154">
        <f>přehled!S11</f>
        <v>60</v>
      </c>
      <c r="L19" s="207">
        <f>přehled!T11</f>
        <v>238</v>
      </c>
      <c r="M19" s="156">
        <f t="shared" si="1"/>
        <v>39.666666666666664</v>
      </c>
      <c r="N19" s="157">
        <f t="shared" si="2"/>
        <v>63</v>
      </c>
      <c r="O19" s="158" t="s">
        <v>33</v>
      </c>
    </row>
    <row r="20" spans="1:15" s="160" customFormat="1" ht="22.5" customHeight="1">
      <c r="A20" s="166"/>
      <c r="B20" s="208"/>
      <c r="C20" s="208"/>
      <c r="D20" s="208"/>
      <c r="E20" s="208"/>
      <c r="F20" s="208"/>
      <c r="G20" s="208"/>
      <c r="H20" s="208"/>
      <c r="I20" s="208"/>
      <c r="J20" s="166"/>
      <c r="K20"/>
      <c r="L20" s="170"/>
      <c r="M20" s="170"/>
      <c r="N20" s="166"/>
      <c r="O20" s="171"/>
    </row>
    <row r="21" spans="1:15" s="160" customFormat="1" ht="22.5" customHeight="1">
      <c r="A21" s="166"/>
      <c r="C21" s="168"/>
      <c r="D21" s="168"/>
      <c r="E21" s="168"/>
      <c r="F21" s="168"/>
      <c r="G21" s="168"/>
      <c r="H21" s="168"/>
      <c r="I21" s="168"/>
      <c r="J21" s="169"/>
      <c r="K21" s="169"/>
      <c r="L21" s="169"/>
      <c r="M21" s="170"/>
      <c r="N21" s="170"/>
      <c r="O21" s="171"/>
    </row>
    <row r="22" spans="1:15" s="160" customFormat="1" ht="22.5" customHeight="1">
      <c r="A22" s="166"/>
      <c r="B22" s="167" t="s">
        <v>73</v>
      </c>
      <c r="C22" s="168"/>
      <c r="D22" s="168"/>
      <c r="E22" s="168"/>
      <c r="F22" s="168"/>
      <c r="G22" s="168"/>
      <c r="H22" s="168"/>
      <c r="I22" s="168"/>
      <c r="J22" s="169"/>
      <c r="K22" s="169"/>
      <c r="L22" s="169"/>
      <c r="M22" s="170"/>
      <c r="N22" s="170"/>
      <c r="O22" s="171"/>
    </row>
    <row r="23" spans="1:15" s="160" customFormat="1" ht="22.5" customHeight="1">
      <c r="A23" s="166"/>
      <c r="B23" s="209"/>
      <c r="C23" s="168"/>
      <c r="D23" s="168"/>
      <c r="E23" s="168"/>
      <c r="F23" s="168"/>
      <c r="G23" s="168"/>
      <c r="H23" s="168"/>
      <c r="I23" s="168"/>
      <c r="J23" s="169"/>
      <c r="K23" s="169"/>
      <c r="L23" s="169"/>
      <c r="M23" s="170"/>
      <c r="N23" s="170"/>
      <c r="O23" s="171"/>
    </row>
    <row r="24" spans="1:15" s="160" customFormat="1" ht="22.5" customHeight="1">
      <c r="A24" s="143" t="s">
        <v>61</v>
      </c>
      <c r="B24" s="144" t="s">
        <v>0</v>
      </c>
      <c r="C24" s="144" t="s">
        <v>62</v>
      </c>
      <c r="D24" s="144" t="s">
        <v>63</v>
      </c>
      <c r="E24" s="144" t="s">
        <v>64</v>
      </c>
      <c r="F24" s="144" t="s">
        <v>65</v>
      </c>
      <c r="G24" s="144" t="s">
        <v>66</v>
      </c>
      <c r="H24" s="144" t="s">
        <v>67</v>
      </c>
      <c r="I24" s="144" t="s">
        <v>66</v>
      </c>
      <c r="J24" s="145" t="s">
        <v>10</v>
      </c>
      <c r="K24" s="145" t="s">
        <v>69</v>
      </c>
      <c r="L24" s="146" t="s">
        <v>70</v>
      </c>
      <c r="M24" s="147" t="s">
        <v>71</v>
      </c>
      <c r="N24" s="147" t="s">
        <v>72</v>
      </c>
      <c r="O24" s="110" t="s">
        <v>169</v>
      </c>
    </row>
    <row r="25" spans="1:15" s="160" customFormat="1" ht="22.5" customHeight="1">
      <c r="A25" s="159">
        <v>1</v>
      </c>
      <c r="B25" s="151" t="s">
        <v>36</v>
      </c>
      <c r="C25" s="152" t="s">
        <v>34</v>
      </c>
      <c r="D25" s="153">
        <f>přehled!M13</f>
        <v>202</v>
      </c>
      <c r="E25" s="152">
        <f>přehled!N13</f>
        <v>130</v>
      </c>
      <c r="F25" s="153">
        <f>přehled!O13</f>
        <v>175</v>
      </c>
      <c r="G25" s="152">
        <f>přehled!P13</f>
        <v>254</v>
      </c>
      <c r="H25" s="152">
        <f>přehled!Q13</f>
        <v>160</v>
      </c>
      <c r="I25" s="152">
        <f>přehled!R13</f>
        <v>172</v>
      </c>
      <c r="J25" s="164">
        <f aca="true" t="shared" si="3" ref="J25:J32">SUM(D25:I25)</f>
        <v>1093</v>
      </c>
      <c r="K25" s="154">
        <f>přehled!S13</f>
        <v>0</v>
      </c>
      <c r="L25" s="207">
        <f>přehled!T13</f>
        <v>1093</v>
      </c>
      <c r="M25" s="156">
        <f aca="true" t="shared" si="4" ref="M25:M32">SUM(L25/6)</f>
        <v>182.16666666666666</v>
      </c>
      <c r="N25" s="165">
        <f aca="true" t="shared" si="5" ref="N25:N32">MAX(D25:I25)</f>
        <v>254</v>
      </c>
      <c r="O25" s="162" t="s">
        <v>21</v>
      </c>
    </row>
    <row r="26" spans="1:19" s="160" customFormat="1" ht="22.5" customHeight="1">
      <c r="A26" s="159">
        <v>2</v>
      </c>
      <c r="B26" s="151" t="s">
        <v>40</v>
      </c>
      <c r="C26" s="152" t="s">
        <v>34</v>
      </c>
      <c r="D26" s="152">
        <f>přehled!M17</f>
        <v>133</v>
      </c>
      <c r="E26" s="153">
        <f>přehled!N17</f>
        <v>200</v>
      </c>
      <c r="F26" s="152">
        <f>přehled!O17</f>
        <v>148</v>
      </c>
      <c r="G26" s="152">
        <f>přehled!P17</f>
        <v>171</v>
      </c>
      <c r="H26" s="153">
        <f>přehled!Q17</f>
        <v>146</v>
      </c>
      <c r="I26" s="152">
        <f>přehled!R17</f>
        <v>160</v>
      </c>
      <c r="J26" s="164">
        <f t="shared" si="3"/>
        <v>958</v>
      </c>
      <c r="K26" s="154">
        <f>přehled!S17</f>
        <v>0</v>
      </c>
      <c r="L26" s="207">
        <f>přehled!T17</f>
        <v>958</v>
      </c>
      <c r="M26" s="156">
        <f t="shared" si="4"/>
        <v>159.66666666666666</v>
      </c>
      <c r="N26" s="165">
        <f t="shared" si="5"/>
        <v>200</v>
      </c>
      <c r="O26" s="110" t="s">
        <v>41</v>
      </c>
      <c r="S26" s="172"/>
    </row>
    <row r="27" spans="1:15" s="160" customFormat="1" ht="22.5" customHeight="1">
      <c r="A27" s="164">
        <v>3</v>
      </c>
      <c r="B27" s="151" t="s">
        <v>42</v>
      </c>
      <c r="C27" s="152" t="s">
        <v>34</v>
      </c>
      <c r="D27" s="152">
        <f>přehled!M18</f>
        <v>145</v>
      </c>
      <c r="E27" s="153">
        <f>přehled!N18</f>
        <v>156</v>
      </c>
      <c r="F27" s="153">
        <f>přehled!O18</f>
        <v>164</v>
      </c>
      <c r="G27" s="152">
        <f>přehled!P18</f>
        <v>142</v>
      </c>
      <c r="H27" s="152">
        <f>přehled!Q18</f>
        <v>147</v>
      </c>
      <c r="I27" s="152">
        <f>přehled!R18</f>
        <v>149</v>
      </c>
      <c r="J27" s="164">
        <f t="shared" si="3"/>
        <v>903</v>
      </c>
      <c r="K27" s="154">
        <f>přehled!S18</f>
        <v>0</v>
      </c>
      <c r="L27" s="207">
        <f>přehled!T18</f>
        <v>903</v>
      </c>
      <c r="M27" s="156">
        <f t="shared" si="4"/>
        <v>150.5</v>
      </c>
      <c r="N27" s="165">
        <f t="shared" si="5"/>
        <v>164</v>
      </c>
      <c r="O27" s="158" t="s">
        <v>25</v>
      </c>
    </row>
    <row r="28" spans="1:15" s="160" customFormat="1" ht="22.5" customHeight="1">
      <c r="A28" s="159">
        <v>4</v>
      </c>
      <c r="B28" s="151" t="s">
        <v>38</v>
      </c>
      <c r="C28" s="152" t="s">
        <v>34</v>
      </c>
      <c r="D28" s="152">
        <f>přehled!M15</f>
        <v>163</v>
      </c>
      <c r="E28" s="153">
        <f>přehled!N15</f>
        <v>137</v>
      </c>
      <c r="F28" s="152">
        <f>přehled!O15</f>
        <v>135</v>
      </c>
      <c r="G28" s="152">
        <f>přehled!P15</f>
        <v>142</v>
      </c>
      <c r="H28" s="152">
        <f>přehled!Q15</f>
        <v>119</v>
      </c>
      <c r="I28" s="152">
        <f>přehled!R15</f>
        <v>116</v>
      </c>
      <c r="J28" s="164">
        <f t="shared" si="3"/>
        <v>812</v>
      </c>
      <c r="K28" s="154">
        <f>přehled!S15</f>
        <v>0</v>
      </c>
      <c r="L28" s="207">
        <f>přehled!T15</f>
        <v>812</v>
      </c>
      <c r="M28" s="156">
        <f t="shared" si="4"/>
        <v>135.33333333333334</v>
      </c>
      <c r="N28" s="165">
        <f t="shared" si="5"/>
        <v>163</v>
      </c>
      <c r="O28" s="158" t="s">
        <v>25</v>
      </c>
    </row>
    <row r="29" spans="1:15" s="160" customFormat="1" ht="22.5" customHeight="1">
      <c r="A29" s="159">
        <v>5</v>
      </c>
      <c r="B29" s="113" t="s">
        <v>37</v>
      </c>
      <c r="C29" s="152" t="s">
        <v>34</v>
      </c>
      <c r="D29" s="153">
        <f>přehled!M14</f>
        <v>103</v>
      </c>
      <c r="E29" s="152">
        <f>přehled!N14</f>
        <v>163</v>
      </c>
      <c r="F29" s="153">
        <f>přehled!O14</f>
        <v>105</v>
      </c>
      <c r="G29" s="152">
        <f>přehled!P14</f>
        <v>105</v>
      </c>
      <c r="H29" s="152">
        <f>přehled!Q14</f>
        <v>155</v>
      </c>
      <c r="I29" s="152">
        <f>přehled!R14</f>
        <v>89</v>
      </c>
      <c r="J29" s="164">
        <f t="shared" si="3"/>
        <v>720</v>
      </c>
      <c r="K29" s="154">
        <f>přehled!S14</f>
        <v>0</v>
      </c>
      <c r="L29" s="207">
        <f>přehled!T14</f>
        <v>720</v>
      </c>
      <c r="M29" s="156">
        <f t="shared" si="4"/>
        <v>120</v>
      </c>
      <c r="N29" s="165">
        <f t="shared" si="5"/>
        <v>163</v>
      </c>
      <c r="O29" s="162" t="s">
        <v>21</v>
      </c>
    </row>
    <row r="30" spans="1:15" s="160" customFormat="1" ht="22.5" customHeight="1">
      <c r="A30" s="159">
        <v>6</v>
      </c>
      <c r="B30" s="151" t="s">
        <v>43</v>
      </c>
      <c r="C30" s="152" t="s">
        <v>34</v>
      </c>
      <c r="D30" s="152">
        <f>přehled!M19</f>
        <v>99</v>
      </c>
      <c r="E30" s="153">
        <f>přehled!N19</f>
        <v>92</v>
      </c>
      <c r="F30" s="153">
        <f>přehled!O19</f>
        <v>81</v>
      </c>
      <c r="G30" s="152">
        <f>přehled!P19</f>
        <v>124</v>
      </c>
      <c r="H30" s="152">
        <f>přehled!Q19</f>
        <v>101</v>
      </c>
      <c r="I30" s="152">
        <f>přehled!R19</f>
        <v>90</v>
      </c>
      <c r="J30" s="164">
        <f t="shared" si="3"/>
        <v>587</v>
      </c>
      <c r="K30" s="154">
        <f>přehled!S19</f>
        <v>0</v>
      </c>
      <c r="L30" s="207">
        <f>přehled!T19</f>
        <v>587</v>
      </c>
      <c r="M30" s="156">
        <f t="shared" si="4"/>
        <v>97.83333333333333</v>
      </c>
      <c r="N30" s="165">
        <f t="shared" si="5"/>
        <v>124</v>
      </c>
      <c r="O30" s="110" t="s">
        <v>41</v>
      </c>
    </row>
    <row r="31" spans="1:15" s="160" customFormat="1" ht="22.5" customHeight="1">
      <c r="A31" s="159">
        <v>7</v>
      </c>
      <c r="B31" s="151" t="s">
        <v>35</v>
      </c>
      <c r="C31" s="152" t="s">
        <v>34</v>
      </c>
      <c r="D31" s="152">
        <f>přehled!M12</f>
        <v>61</v>
      </c>
      <c r="E31" s="152">
        <f>přehled!N12</f>
        <v>97</v>
      </c>
      <c r="F31" s="153">
        <f>přehled!O12</f>
        <v>86</v>
      </c>
      <c r="G31" s="153">
        <f>přehled!P12</f>
        <v>124</v>
      </c>
      <c r="H31" s="152">
        <f>přehled!Q12</f>
        <v>113</v>
      </c>
      <c r="I31" s="152">
        <f>přehled!R12</f>
        <v>89</v>
      </c>
      <c r="J31" s="164">
        <f t="shared" si="3"/>
        <v>570</v>
      </c>
      <c r="K31" s="154">
        <f>přehled!S12</f>
        <v>0</v>
      </c>
      <c r="L31" s="207">
        <f>přehled!T12</f>
        <v>570</v>
      </c>
      <c r="M31" s="156">
        <f t="shared" si="4"/>
        <v>95</v>
      </c>
      <c r="N31" s="165">
        <f t="shared" si="5"/>
        <v>124</v>
      </c>
      <c r="O31" s="162" t="s">
        <v>21</v>
      </c>
    </row>
    <row r="32" spans="1:15" s="160" customFormat="1" ht="22.5" customHeight="1">
      <c r="A32" s="159">
        <v>8</v>
      </c>
      <c r="B32" s="151" t="s">
        <v>39</v>
      </c>
      <c r="C32" s="152" t="s">
        <v>34</v>
      </c>
      <c r="D32" s="152">
        <f>přehled!M16</f>
        <v>63</v>
      </c>
      <c r="E32" s="153">
        <f>přehled!N16</f>
        <v>63</v>
      </c>
      <c r="F32" s="152">
        <f>přehled!O16</f>
        <v>65</v>
      </c>
      <c r="G32" s="152">
        <f>přehled!P16</f>
        <v>93</v>
      </c>
      <c r="H32" s="153">
        <f>přehled!Q16</f>
        <v>97</v>
      </c>
      <c r="I32" s="152">
        <f>přehled!R16</f>
        <v>101</v>
      </c>
      <c r="J32" s="164">
        <f t="shared" si="3"/>
        <v>482</v>
      </c>
      <c r="K32" s="154">
        <f>přehled!S16</f>
        <v>0</v>
      </c>
      <c r="L32" s="207">
        <f>přehled!T16</f>
        <v>482</v>
      </c>
      <c r="M32" s="156">
        <f t="shared" si="4"/>
        <v>80.33333333333333</v>
      </c>
      <c r="N32" s="165">
        <f t="shared" si="5"/>
        <v>101</v>
      </c>
      <c r="O32" s="162" t="s">
        <v>74</v>
      </c>
    </row>
    <row r="33" spans="1:15" s="160" customFormat="1" ht="24.75" customHeight="1">
      <c r="A33" s="182"/>
      <c r="B33" s="197"/>
      <c r="C33" s="168"/>
      <c r="D33" s="168"/>
      <c r="E33" s="177"/>
      <c r="F33" s="168"/>
      <c r="G33" s="168"/>
      <c r="H33" s="168"/>
      <c r="I33" s="168"/>
      <c r="J33" s="175"/>
      <c r="K33" s="169"/>
      <c r="L33" s="169"/>
      <c r="M33" s="178"/>
      <c r="N33" s="179"/>
      <c r="O33" s="181"/>
    </row>
    <row r="34" spans="1:15" s="160" customFormat="1" ht="24.75" customHeight="1">
      <c r="A34" s="182"/>
      <c r="B34" s="197"/>
      <c r="C34" s="168"/>
      <c r="D34" s="168"/>
      <c r="E34" s="177"/>
      <c r="F34" s="168"/>
      <c r="G34" s="168"/>
      <c r="H34" s="168"/>
      <c r="I34" s="168"/>
      <c r="J34" s="175"/>
      <c r="K34" s="169"/>
      <c r="L34" s="169"/>
      <c r="M34" s="178"/>
      <c r="N34" s="179"/>
      <c r="O34" s="181"/>
    </row>
    <row r="35" spans="1:15" s="160" customFormat="1" ht="24.75" customHeight="1">
      <c r="A35" s="169"/>
      <c r="B35" s="167" t="s">
        <v>75</v>
      </c>
      <c r="C35" s="168"/>
      <c r="D35" s="168"/>
      <c r="E35" s="168"/>
      <c r="F35" s="168"/>
      <c r="G35" s="168"/>
      <c r="H35" s="168"/>
      <c r="I35" s="168"/>
      <c r="J35" s="169"/>
      <c r="K35" s="169"/>
      <c r="L35" s="169"/>
      <c r="M35" s="170"/>
      <c r="N35" s="166"/>
      <c r="O35" s="171"/>
    </row>
    <row r="36" spans="1:15" s="160" customFormat="1" ht="24.75" customHeight="1">
      <c r="A36" s="169"/>
      <c r="B36" s="209"/>
      <c r="C36" s="168"/>
      <c r="D36" s="168"/>
      <c r="E36" s="168"/>
      <c r="F36" s="168"/>
      <c r="G36" s="168"/>
      <c r="H36" s="168"/>
      <c r="I36" s="168"/>
      <c r="J36" s="169"/>
      <c r="K36" s="169"/>
      <c r="L36" s="169"/>
      <c r="M36" s="170"/>
      <c r="N36" s="166"/>
      <c r="O36" s="171"/>
    </row>
    <row r="37" spans="1:19" s="160" customFormat="1" ht="22.5" customHeight="1">
      <c r="A37" s="143" t="s">
        <v>61</v>
      </c>
      <c r="B37" s="144" t="s">
        <v>0</v>
      </c>
      <c r="C37" s="144" t="s">
        <v>62</v>
      </c>
      <c r="D37" s="144" t="s">
        <v>63</v>
      </c>
      <c r="E37" s="144" t="s">
        <v>64</v>
      </c>
      <c r="F37" s="144" t="s">
        <v>65</v>
      </c>
      <c r="G37" s="144" t="s">
        <v>66</v>
      </c>
      <c r="H37" s="144" t="s">
        <v>67</v>
      </c>
      <c r="I37" s="144" t="s">
        <v>68</v>
      </c>
      <c r="J37" s="145" t="s">
        <v>10</v>
      </c>
      <c r="K37" s="145" t="s">
        <v>69</v>
      </c>
      <c r="L37" s="146" t="s">
        <v>70</v>
      </c>
      <c r="M37" s="147" t="s">
        <v>71</v>
      </c>
      <c r="N37" s="147" t="s">
        <v>72</v>
      </c>
      <c r="O37" s="110" t="s">
        <v>169</v>
      </c>
      <c r="S37" s="210"/>
    </row>
    <row r="38" spans="1:15" s="160" customFormat="1" ht="22.5" customHeight="1">
      <c r="A38" s="164">
        <v>1</v>
      </c>
      <c r="B38" s="113" t="s">
        <v>51</v>
      </c>
      <c r="C38" s="173" t="s">
        <v>45</v>
      </c>
      <c r="D38" s="173">
        <f>přehled!M25</f>
        <v>136</v>
      </c>
      <c r="E38" s="183">
        <f>přehled!N25</f>
        <v>155</v>
      </c>
      <c r="F38" s="173">
        <f>přehled!O25</f>
        <v>129</v>
      </c>
      <c r="G38" s="183">
        <f>přehled!P25</f>
        <v>183</v>
      </c>
      <c r="H38" s="173">
        <f>přehled!Q25</f>
        <v>178</v>
      </c>
      <c r="I38" s="173">
        <f>přehled!R25</f>
        <v>164</v>
      </c>
      <c r="J38" s="164">
        <f aca="true" t="shared" si="6" ref="J38:J48">SUM(D38:I38)</f>
        <v>945</v>
      </c>
      <c r="K38" s="154">
        <f>přehled!S25</f>
        <v>60</v>
      </c>
      <c r="L38" s="207">
        <f>přehled!T25</f>
        <v>1005</v>
      </c>
      <c r="M38" s="156">
        <f aca="true" t="shared" si="7" ref="M38:M48">SUM(L38/6)</f>
        <v>167.5</v>
      </c>
      <c r="N38" s="184">
        <f aca="true" t="shared" si="8" ref="N38:N48">MAX(D38:I38)</f>
        <v>183</v>
      </c>
      <c r="O38" s="110" t="s">
        <v>41</v>
      </c>
    </row>
    <row r="39" spans="1:15" s="161" customFormat="1" ht="24.75" customHeight="1">
      <c r="A39" s="164">
        <v>2</v>
      </c>
      <c r="B39" s="113" t="s">
        <v>46</v>
      </c>
      <c r="C39" s="173" t="s">
        <v>45</v>
      </c>
      <c r="D39" s="173">
        <f>přehled!M21</f>
        <v>111</v>
      </c>
      <c r="E39" s="173">
        <f>přehled!N21</f>
        <v>181</v>
      </c>
      <c r="F39" s="173">
        <f>přehled!O21</f>
        <v>173</v>
      </c>
      <c r="G39" s="183">
        <f>přehled!P21</f>
        <v>172</v>
      </c>
      <c r="H39" s="173">
        <f>přehled!Q21</f>
        <v>156</v>
      </c>
      <c r="I39" s="183">
        <f>přehled!R21</f>
        <v>146</v>
      </c>
      <c r="J39" s="164">
        <f t="shared" si="6"/>
        <v>939</v>
      </c>
      <c r="K39" s="154">
        <f>přehled!S21</f>
        <v>0</v>
      </c>
      <c r="L39" s="207">
        <f>přehled!T21</f>
        <v>939</v>
      </c>
      <c r="M39" s="156">
        <f t="shared" si="7"/>
        <v>156.5</v>
      </c>
      <c r="N39" s="184">
        <f t="shared" si="8"/>
        <v>181</v>
      </c>
      <c r="O39" s="162" t="s">
        <v>74</v>
      </c>
    </row>
    <row r="40" spans="1:15" s="161" customFormat="1" ht="24.75" customHeight="1">
      <c r="A40" s="164">
        <v>3</v>
      </c>
      <c r="B40" s="113" t="s">
        <v>56</v>
      </c>
      <c r="C40" s="173" t="s">
        <v>45</v>
      </c>
      <c r="D40" s="185">
        <f>přehled!M30</f>
        <v>168</v>
      </c>
      <c r="E40" s="185">
        <f>přehled!N30</f>
        <v>123</v>
      </c>
      <c r="F40" s="185">
        <f>přehled!O30</f>
        <v>174</v>
      </c>
      <c r="G40" s="185">
        <f>přehled!P30</f>
        <v>153</v>
      </c>
      <c r="H40" s="185">
        <f>přehled!Q30</f>
        <v>161</v>
      </c>
      <c r="I40" s="185">
        <f>přehled!R30</f>
        <v>135</v>
      </c>
      <c r="J40" s="164">
        <f t="shared" si="6"/>
        <v>914</v>
      </c>
      <c r="K40" s="154">
        <f>přehled!S30</f>
        <v>0</v>
      </c>
      <c r="L40" s="207">
        <f>přehled!T30</f>
        <v>914</v>
      </c>
      <c r="M40" s="156">
        <f t="shared" si="7"/>
        <v>152.33333333333334</v>
      </c>
      <c r="N40" s="174">
        <f t="shared" si="8"/>
        <v>174</v>
      </c>
      <c r="O40" s="158" t="s">
        <v>33</v>
      </c>
    </row>
    <row r="41" spans="1:256" ht="22.5" customHeight="1">
      <c r="A41" s="164">
        <v>4</v>
      </c>
      <c r="B41" s="113" t="s">
        <v>53</v>
      </c>
      <c r="C41" s="173" t="s">
        <v>45</v>
      </c>
      <c r="D41" s="173">
        <f>přehled!M27</f>
        <v>142</v>
      </c>
      <c r="E41" s="173">
        <f>přehled!N27</f>
        <v>222</v>
      </c>
      <c r="F41" s="173">
        <f>přehled!O27</f>
        <v>104</v>
      </c>
      <c r="G41" s="183">
        <f>přehled!P27</f>
        <v>140</v>
      </c>
      <c r="H41" s="173">
        <f>přehled!Q27</f>
        <v>114</v>
      </c>
      <c r="I41" s="173">
        <f>přehled!R27</f>
        <v>182</v>
      </c>
      <c r="J41" s="164">
        <f t="shared" si="6"/>
        <v>904</v>
      </c>
      <c r="K41" s="154">
        <f>přehled!S27</f>
        <v>0</v>
      </c>
      <c r="L41" s="207">
        <f>přehled!T27</f>
        <v>904</v>
      </c>
      <c r="M41" s="156">
        <f t="shared" si="7"/>
        <v>150.66666666666666</v>
      </c>
      <c r="N41" s="184">
        <f t="shared" si="8"/>
        <v>222</v>
      </c>
      <c r="O41" s="158" t="s">
        <v>18</v>
      </c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15" s="160" customFormat="1" ht="22.5" customHeight="1">
      <c r="A42" s="164">
        <v>5</v>
      </c>
      <c r="B42" s="113" t="s">
        <v>44</v>
      </c>
      <c r="C42" s="173" t="s">
        <v>45</v>
      </c>
      <c r="D42" s="173">
        <f>přehled!M20</f>
        <v>100</v>
      </c>
      <c r="E42" s="173">
        <f>přehled!N20</f>
        <v>118</v>
      </c>
      <c r="F42" s="173">
        <f>přehled!O20</f>
        <v>137</v>
      </c>
      <c r="G42" s="173">
        <f>přehled!P20</f>
        <v>136</v>
      </c>
      <c r="H42" s="183">
        <f>přehled!Q20</f>
        <v>126</v>
      </c>
      <c r="I42" s="173">
        <f>přehled!R20</f>
        <v>122</v>
      </c>
      <c r="J42" s="164">
        <f t="shared" si="6"/>
        <v>739</v>
      </c>
      <c r="K42" s="154">
        <f>přehled!S20</f>
        <v>60</v>
      </c>
      <c r="L42" s="207">
        <f>přehled!T20</f>
        <v>799</v>
      </c>
      <c r="M42" s="156">
        <f t="shared" si="7"/>
        <v>133.16666666666666</v>
      </c>
      <c r="N42" s="184">
        <f t="shared" si="8"/>
        <v>137</v>
      </c>
      <c r="O42" s="162" t="s">
        <v>21</v>
      </c>
    </row>
    <row r="43" spans="1:15" s="161" customFormat="1" ht="24.75" customHeight="1">
      <c r="A43" s="164">
        <v>6</v>
      </c>
      <c r="B43" s="113" t="s">
        <v>77</v>
      </c>
      <c r="C43" s="173" t="s">
        <v>45</v>
      </c>
      <c r="D43" s="173">
        <f>přehled!M28</f>
        <v>125</v>
      </c>
      <c r="E43" s="173">
        <f>přehled!N28</f>
        <v>122</v>
      </c>
      <c r="F43" s="173">
        <f>přehled!O28</f>
        <v>112</v>
      </c>
      <c r="G43" s="183">
        <f>přehled!P28</f>
        <v>108</v>
      </c>
      <c r="H43" s="173">
        <f>přehled!Q28</f>
        <v>136</v>
      </c>
      <c r="I43" s="173">
        <f>přehled!R28</f>
        <v>114</v>
      </c>
      <c r="J43" s="164">
        <f t="shared" si="6"/>
        <v>717</v>
      </c>
      <c r="K43" s="154">
        <f>přehled!S28</f>
        <v>60</v>
      </c>
      <c r="L43" s="207">
        <f>přehled!T28</f>
        <v>777</v>
      </c>
      <c r="M43" s="156">
        <f t="shared" si="7"/>
        <v>129.5</v>
      </c>
      <c r="N43" s="184">
        <f t="shared" si="8"/>
        <v>136</v>
      </c>
      <c r="O43" s="158" t="s">
        <v>21</v>
      </c>
    </row>
    <row r="44" spans="1:15" s="161" customFormat="1" ht="24.75" customHeight="1">
      <c r="A44" s="164">
        <v>7</v>
      </c>
      <c r="B44" s="113" t="s">
        <v>49</v>
      </c>
      <c r="C44" s="173" t="s">
        <v>45</v>
      </c>
      <c r="D44" s="173">
        <f>přehled!M23</f>
        <v>152</v>
      </c>
      <c r="E44" s="173">
        <f>přehled!N23</f>
        <v>114</v>
      </c>
      <c r="F44" s="173">
        <f>přehled!O23</f>
        <v>122</v>
      </c>
      <c r="G44" s="183">
        <f>přehled!P23</f>
        <v>115</v>
      </c>
      <c r="H44" s="173">
        <f>přehled!Q23</f>
        <v>105</v>
      </c>
      <c r="I44" s="183">
        <f>přehled!R23</f>
        <v>126</v>
      </c>
      <c r="J44" s="164">
        <f t="shared" si="6"/>
        <v>734</v>
      </c>
      <c r="K44" s="154">
        <f>přehled!S23</f>
        <v>0</v>
      </c>
      <c r="L44" s="207">
        <f>přehled!T23</f>
        <v>734</v>
      </c>
      <c r="M44" s="156">
        <f t="shared" si="7"/>
        <v>122.33333333333333</v>
      </c>
      <c r="N44" s="184">
        <f t="shared" si="8"/>
        <v>152</v>
      </c>
      <c r="O44" s="158" t="s">
        <v>23</v>
      </c>
    </row>
    <row r="45" spans="1:15" s="161" customFormat="1" ht="24.75" customHeight="1">
      <c r="A45" s="164">
        <v>8</v>
      </c>
      <c r="B45" s="113" t="s">
        <v>47</v>
      </c>
      <c r="C45" s="173" t="s">
        <v>45</v>
      </c>
      <c r="D45" s="173">
        <f>přehled!M22</f>
        <v>102</v>
      </c>
      <c r="E45" s="173">
        <f>přehled!N22</f>
        <v>122</v>
      </c>
      <c r="F45" s="173">
        <f>přehled!O22</f>
        <v>114</v>
      </c>
      <c r="G45" s="183">
        <f>přehled!P22</f>
        <v>113</v>
      </c>
      <c r="H45" s="173">
        <f>přehled!Q22</f>
        <v>118</v>
      </c>
      <c r="I45" s="183">
        <f>přehled!R22</f>
        <v>122</v>
      </c>
      <c r="J45" s="164">
        <f t="shared" si="6"/>
        <v>691</v>
      </c>
      <c r="K45" s="154">
        <f>přehled!S22</f>
        <v>0</v>
      </c>
      <c r="L45" s="207">
        <f>přehled!T22</f>
        <v>691</v>
      </c>
      <c r="M45" s="156">
        <f t="shared" si="7"/>
        <v>115.16666666666667</v>
      </c>
      <c r="N45" s="184">
        <f t="shared" si="8"/>
        <v>122</v>
      </c>
      <c r="O45" s="162" t="s">
        <v>76</v>
      </c>
    </row>
    <row r="46" spans="1:15" s="160" customFormat="1" ht="22.5" customHeight="1">
      <c r="A46" s="164">
        <v>9</v>
      </c>
      <c r="B46" s="113" t="s">
        <v>50</v>
      </c>
      <c r="C46" s="173" t="s">
        <v>45</v>
      </c>
      <c r="D46" s="173">
        <f>přehled!M24</f>
        <v>110</v>
      </c>
      <c r="E46" s="173">
        <f>přehled!N24</f>
        <v>94</v>
      </c>
      <c r="F46" s="173">
        <f>přehled!O24</f>
        <v>90</v>
      </c>
      <c r="G46" s="173">
        <f>přehled!P24</f>
        <v>85</v>
      </c>
      <c r="H46" s="183">
        <f>přehled!Q24</f>
        <v>91</v>
      </c>
      <c r="I46" s="183">
        <f>přehled!R24</f>
        <v>84</v>
      </c>
      <c r="J46" s="164">
        <f t="shared" si="6"/>
        <v>554</v>
      </c>
      <c r="K46" s="154">
        <f>přehled!S24</f>
        <v>60</v>
      </c>
      <c r="L46" s="207">
        <f>přehled!T24</f>
        <v>614</v>
      </c>
      <c r="M46" s="156">
        <f t="shared" si="7"/>
        <v>102.33333333333333</v>
      </c>
      <c r="N46" s="184">
        <f t="shared" si="8"/>
        <v>110</v>
      </c>
      <c r="O46" s="162" t="s">
        <v>21</v>
      </c>
    </row>
    <row r="47" spans="1:15" s="160" customFormat="1" ht="22.5" customHeight="1">
      <c r="A47" s="164">
        <v>10</v>
      </c>
      <c r="B47" s="113" t="s">
        <v>52</v>
      </c>
      <c r="C47" s="173" t="s">
        <v>45</v>
      </c>
      <c r="D47" s="173">
        <f>přehled!M26</f>
        <v>101</v>
      </c>
      <c r="E47" s="183">
        <f>přehled!N26</f>
        <v>90</v>
      </c>
      <c r="F47" s="173">
        <f>přehled!O26</f>
        <v>123</v>
      </c>
      <c r="G47" s="173">
        <f>přehled!P26</f>
        <v>64</v>
      </c>
      <c r="H47" s="183">
        <f>přehled!Q26</f>
        <v>105</v>
      </c>
      <c r="I47" s="173">
        <f>přehled!R26</f>
        <v>78</v>
      </c>
      <c r="J47" s="164">
        <f t="shared" si="6"/>
        <v>561</v>
      </c>
      <c r="K47" s="154">
        <f>přehled!S26</f>
        <v>0</v>
      </c>
      <c r="L47" s="207">
        <f>přehled!T26</f>
        <v>561</v>
      </c>
      <c r="M47" s="156">
        <f t="shared" si="7"/>
        <v>93.5</v>
      </c>
      <c r="N47" s="184">
        <f t="shared" si="8"/>
        <v>123</v>
      </c>
      <c r="O47" s="162" t="s">
        <v>21</v>
      </c>
    </row>
    <row r="48" spans="1:15" s="160" customFormat="1" ht="22.5" customHeight="1">
      <c r="A48" s="164">
        <v>11</v>
      </c>
      <c r="B48" s="113" t="s">
        <v>55</v>
      </c>
      <c r="C48" s="173" t="s">
        <v>45</v>
      </c>
      <c r="D48" s="185">
        <f>přehled!M29</f>
        <v>83</v>
      </c>
      <c r="E48" s="185">
        <f>přehled!N29</f>
        <v>83</v>
      </c>
      <c r="F48" s="185">
        <f>přehled!O29</f>
        <v>74</v>
      </c>
      <c r="G48" s="185">
        <f>přehled!P29</f>
        <v>90</v>
      </c>
      <c r="H48" s="185">
        <f>přehled!Q29</f>
        <v>64</v>
      </c>
      <c r="I48" s="185">
        <f>přehled!R29</f>
        <v>76</v>
      </c>
      <c r="J48" s="164">
        <f t="shared" si="6"/>
        <v>470</v>
      </c>
      <c r="K48" s="154">
        <f>přehled!S29</f>
        <v>60</v>
      </c>
      <c r="L48" s="207">
        <f>přehled!T29</f>
        <v>530</v>
      </c>
      <c r="M48" s="156">
        <f t="shared" si="7"/>
        <v>88.33333333333333</v>
      </c>
      <c r="N48" s="174">
        <f t="shared" si="8"/>
        <v>90</v>
      </c>
      <c r="O48" s="158" t="s">
        <v>18</v>
      </c>
    </row>
    <row r="49" spans="1:15" s="160" customFormat="1" ht="22.5" customHeight="1">
      <c r="A49" s="186"/>
      <c r="B49" s="211"/>
      <c r="C49" s="187"/>
      <c r="D49" s="187"/>
      <c r="E49" s="187"/>
      <c r="F49" s="187"/>
      <c r="G49" s="187"/>
      <c r="H49" s="187"/>
      <c r="I49" s="187"/>
      <c r="J49" s="186"/>
      <c r="K49" s="186"/>
      <c r="L49" s="188"/>
      <c r="M49" s="188"/>
      <c r="N49" s="186"/>
      <c r="O49" s="189"/>
    </row>
    <row r="50" spans="1:15" s="160" customFormat="1" ht="22.5" customHeight="1">
      <c r="A50" s="186"/>
      <c r="B50" s="187" t="s">
        <v>170</v>
      </c>
      <c r="C50" s="187"/>
      <c r="D50" s="187"/>
      <c r="E50" s="187"/>
      <c r="F50" s="187"/>
      <c r="G50" s="187"/>
      <c r="H50" s="187"/>
      <c r="I50" s="187"/>
      <c r="J50" s="186"/>
      <c r="K50" s="186"/>
      <c r="L50" s="188"/>
      <c r="M50" s="188"/>
      <c r="N50" s="186"/>
      <c r="O50" s="189"/>
    </row>
    <row r="51" spans="1:15" s="160" customFormat="1" ht="22.5" customHeight="1">
      <c r="A51" s="186"/>
      <c r="B51" s="211"/>
      <c r="C51" s="187"/>
      <c r="D51" s="187"/>
      <c r="E51" s="187"/>
      <c r="F51" s="187"/>
      <c r="G51" s="187"/>
      <c r="H51" s="187"/>
      <c r="I51" s="187"/>
      <c r="J51" s="186"/>
      <c r="K51" s="186"/>
      <c r="L51" s="188"/>
      <c r="M51" s="188"/>
      <c r="N51" s="186"/>
      <c r="O51" s="189"/>
    </row>
    <row r="52" spans="1:15" s="160" customFormat="1" ht="22.5" customHeight="1">
      <c r="A52" s="186"/>
      <c r="B52" s="211"/>
      <c r="C52" s="187"/>
      <c r="D52" s="187"/>
      <c r="E52" s="187"/>
      <c r="F52" s="187"/>
      <c r="G52" s="187"/>
      <c r="H52" s="187"/>
      <c r="I52" s="187"/>
      <c r="J52" s="186"/>
      <c r="K52" s="186"/>
      <c r="L52" s="188"/>
      <c r="M52" s="188"/>
      <c r="N52" s="186"/>
      <c r="O52" s="189"/>
    </row>
    <row r="53" spans="1:15" s="160" customFormat="1" ht="22.5" customHeight="1">
      <c r="A53" s="186"/>
      <c r="B53" s="211"/>
      <c r="C53" s="187"/>
      <c r="D53" s="187"/>
      <c r="E53" s="187"/>
      <c r="F53" s="187"/>
      <c r="G53" s="187"/>
      <c r="H53" s="187"/>
      <c r="I53" s="187"/>
      <c r="J53" s="186"/>
      <c r="K53" s="186"/>
      <c r="L53" s="188"/>
      <c r="M53" s="188"/>
      <c r="N53" s="186"/>
      <c r="O53" s="189"/>
    </row>
    <row r="54" spans="1:15" s="161" customFormat="1" ht="24.75" customHeight="1">
      <c r="A54" s="175"/>
      <c r="B54" s="211"/>
      <c r="C54" s="187"/>
      <c r="D54" s="187"/>
      <c r="E54" s="187"/>
      <c r="F54" s="187"/>
      <c r="G54" s="187"/>
      <c r="H54" s="187"/>
      <c r="I54" s="187"/>
      <c r="J54" s="186"/>
      <c r="K54" s="186"/>
      <c r="L54" s="188"/>
      <c r="M54" s="188"/>
      <c r="N54" s="186"/>
      <c r="O54" s="189"/>
    </row>
    <row r="55" spans="1:15" s="160" customFormat="1" ht="24.75" customHeight="1">
      <c r="A55" s="175"/>
      <c r="B55" s="211"/>
      <c r="C55" s="187"/>
      <c r="D55" s="187"/>
      <c r="E55" s="187"/>
      <c r="F55" s="187"/>
      <c r="G55" s="187"/>
      <c r="H55" s="187"/>
      <c r="I55" s="187"/>
      <c r="J55" s="186"/>
      <c r="K55" s="186"/>
      <c r="L55" s="188"/>
      <c r="M55" s="188"/>
      <c r="N55" s="186"/>
      <c r="O55" s="189"/>
    </row>
    <row r="56" spans="1:15" s="160" customFormat="1" ht="22.5" customHeight="1">
      <c r="A56" s="175"/>
      <c r="B56" s="212"/>
      <c r="C56" s="190"/>
      <c r="D56" s="191"/>
      <c r="E56" s="191"/>
      <c r="F56" s="191"/>
      <c r="G56" s="191"/>
      <c r="H56" s="191"/>
      <c r="I56" s="191"/>
      <c r="J56" s="175"/>
      <c r="K56" s="192"/>
      <c r="L56" s="175"/>
      <c r="M56" s="188"/>
      <c r="N56" s="186"/>
      <c r="O56" s="189"/>
    </row>
    <row r="57" spans="1:15" s="149" customFormat="1" ht="22.5" customHeight="1">
      <c r="A57" s="175"/>
      <c r="B57" s="212"/>
      <c r="C57" s="190"/>
      <c r="D57" s="191"/>
      <c r="E57" s="191"/>
      <c r="F57" s="191"/>
      <c r="G57" s="191"/>
      <c r="H57" s="191"/>
      <c r="I57" s="191"/>
      <c r="J57" s="175"/>
      <c r="K57" s="192"/>
      <c r="L57" s="175"/>
      <c r="M57" s="193"/>
      <c r="N57" s="194"/>
      <c r="O57" s="195"/>
    </row>
    <row r="58" spans="1:15" s="160" customFormat="1" ht="22.5" customHeight="1">
      <c r="A58" s="175"/>
      <c r="B58" s="212"/>
      <c r="C58" s="190"/>
      <c r="D58" s="191"/>
      <c r="E58" s="191"/>
      <c r="F58" s="191"/>
      <c r="G58" s="191"/>
      <c r="H58" s="191"/>
      <c r="I58" s="191"/>
      <c r="J58" s="175"/>
      <c r="K58" s="192"/>
      <c r="L58" s="175"/>
      <c r="M58" s="188"/>
      <c r="N58" s="186"/>
      <c r="O58" s="189"/>
    </row>
    <row r="59" spans="1:15" s="161" customFormat="1" ht="24.75" customHeight="1">
      <c r="A59" s="175"/>
      <c r="B59" s="212"/>
      <c r="C59" s="190"/>
      <c r="D59" s="191"/>
      <c r="E59" s="191"/>
      <c r="F59" s="191"/>
      <c r="G59" s="191"/>
      <c r="H59" s="191"/>
      <c r="I59" s="191"/>
      <c r="J59" s="175"/>
      <c r="K59" s="192"/>
      <c r="L59" s="175"/>
      <c r="M59" s="188"/>
      <c r="N59" s="186"/>
      <c r="O59" s="189"/>
    </row>
    <row r="60" spans="1:15" s="161" customFormat="1" ht="24.75" customHeight="1">
      <c r="A60" s="196"/>
      <c r="B60" s="213"/>
      <c r="C60" s="197"/>
      <c r="D60" s="168"/>
      <c r="E60" s="168"/>
      <c r="F60" s="168"/>
      <c r="G60" s="168"/>
      <c r="H60" s="168"/>
      <c r="I60" s="168"/>
      <c r="J60" s="169"/>
      <c r="K60" s="198"/>
      <c r="L60" s="169"/>
      <c r="M60" s="199"/>
      <c r="N60" s="200"/>
      <c r="O60" s="201"/>
    </row>
    <row r="61" spans="1:15" s="161" customFormat="1" ht="24.75" customHeight="1">
      <c r="A61" s="196"/>
      <c r="B61" s="213"/>
      <c r="C61" s="197"/>
      <c r="D61" s="168"/>
      <c r="E61" s="168"/>
      <c r="F61" s="168"/>
      <c r="G61" s="168"/>
      <c r="H61" s="168"/>
      <c r="I61" s="168"/>
      <c r="J61" s="169"/>
      <c r="K61" s="198"/>
      <c r="L61" s="169"/>
      <c r="M61" s="199"/>
      <c r="N61" s="200"/>
      <c r="O61" s="201"/>
    </row>
    <row r="62" spans="1:15" s="161" customFormat="1" ht="24.75" customHeight="1">
      <c r="A62" s="196"/>
      <c r="B62" s="213"/>
      <c r="C62" s="197"/>
      <c r="D62" s="168"/>
      <c r="E62" s="168"/>
      <c r="F62" s="168"/>
      <c r="G62" s="168"/>
      <c r="H62" s="168"/>
      <c r="I62" s="168"/>
      <c r="J62" s="169"/>
      <c r="K62" s="198"/>
      <c r="L62" s="169"/>
      <c r="M62" s="199"/>
      <c r="N62" s="200"/>
      <c r="O62" s="201"/>
    </row>
    <row r="63" spans="1:15" s="161" customFormat="1" ht="24.75" customHeight="1">
      <c r="A63" s="196"/>
      <c r="B63" s="213"/>
      <c r="C63" s="197"/>
      <c r="D63" s="168"/>
      <c r="E63" s="168"/>
      <c r="F63" s="168"/>
      <c r="G63" s="168"/>
      <c r="H63" s="168"/>
      <c r="I63" s="168"/>
      <c r="J63" s="169"/>
      <c r="K63" s="198"/>
      <c r="L63" s="169"/>
      <c r="M63" s="199"/>
      <c r="N63" s="200"/>
      <c r="O63" s="201"/>
    </row>
    <row r="64" spans="1:15" s="161" customFormat="1" ht="24.75" customHeight="1">
      <c r="A64" s="196"/>
      <c r="B64" s="213"/>
      <c r="C64" s="197"/>
      <c r="D64" s="168"/>
      <c r="E64" s="168"/>
      <c r="F64" s="168"/>
      <c r="G64" s="168"/>
      <c r="H64" s="168"/>
      <c r="I64" s="168"/>
      <c r="J64" s="169"/>
      <c r="K64" s="198"/>
      <c r="L64" s="169"/>
      <c r="M64" s="199"/>
      <c r="N64" s="200"/>
      <c r="O64" s="201"/>
    </row>
    <row r="65" spans="1:15" s="161" customFormat="1" ht="24.75" customHeight="1">
      <c r="A65" s="196"/>
      <c r="B65" s="213"/>
      <c r="C65" s="197"/>
      <c r="D65" s="168"/>
      <c r="E65" s="168"/>
      <c r="F65" s="168"/>
      <c r="G65" s="168"/>
      <c r="H65" s="168"/>
      <c r="I65" s="168"/>
      <c r="J65" s="169"/>
      <c r="K65" s="198"/>
      <c r="L65" s="169"/>
      <c r="M65" s="199"/>
      <c r="N65" s="200"/>
      <c r="O65" s="201"/>
    </row>
    <row r="66" spans="1:15" s="161" customFormat="1" ht="24.75" customHeight="1">
      <c r="A66" s="196"/>
      <c r="B66" s="213"/>
      <c r="C66" s="197"/>
      <c r="D66" s="168"/>
      <c r="E66" s="168"/>
      <c r="F66" s="168"/>
      <c r="G66" s="168"/>
      <c r="H66" s="168"/>
      <c r="I66" s="168"/>
      <c r="J66" s="169"/>
      <c r="K66" s="198"/>
      <c r="L66" s="169"/>
      <c r="M66" s="199"/>
      <c r="N66" s="200"/>
      <c r="O66" s="201"/>
    </row>
    <row r="67" spans="1:15" s="161" customFormat="1" ht="24.75" customHeight="1">
      <c r="A67" s="196"/>
      <c r="B67" s="213"/>
      <c r="C67" s="197"/>
      <c r="D67" s="168"/>
      <c r="E67" s="168"/>
      <c r="F67" s="168"/>
      <c r="G67" s="168"/>
      <c r="H67" s="168"/>
      <c r="I67" s="168"/>
      <c r="J67" s="169"/>
      <c r="K67" s="198"/>
      <c r="L67" s="169"/>
      <c r="M67" s="199"/>
      <c r="N67" s="200"/>
      <c r="O67" s="201"/>
    </row>
    <row r="68" spans="1:15" s="161" customFormat="1" ht="24.75" customHeight="1">
      <c r="A68" s="196"/>
      <c r="B68" s="213"/>
      <c r="C68" s="197"/>
      <c r="D68" s="168"/>
      <c r="E68" s="168"/>
      <c r="F68" s="168"/>
      <c r="G68" s="168"/>
      <c r="H68" s="168"/>
      <c r="I68" s="168"/>
      <c r="J68" s="169"/>
      <c r="K68" s="198"/>
      <c r="L68" s="169"/>
      <c r="M68" s="199"/>
      <c r="N68" s="200"/>
      <c r="O68" s="201"/>
    </row>
    <row r="69" spans="1:15" s="161" customFormat="1" ht="24.75" customHeight="1">
      <c r="A69" s="196"/>
      <c r="B69" s="213"/>
      <c r="C69" s="197"/>
      <c r="D69" s="168"/>
      <c r="E69" s="168"/>
      <c r="F69" s="168"/>
      <c r="G69" s="168"/>
      <c r="H69" s="168"/>
      <c r="I69" s="168"/>
      <c r="J69" s="169"/>
      <c r="K69" s="198"/>
      <c r="L69" s="169"/>
      <c r="M69" s="199"/>
      <c r="N69" s="200"/>
      <c r="O69" s="201"/>
    </row>
    <row r="70" spans="1:15" s="161" customFormat="1" ht="24.75" customHeight="1">
      <c r="A70" s="196"/>
      <c r="B70" s="213"/>
      <c r="C70" s="197"/>
      <c r="D70" s="168"/>
      <c r="E70" s="168"/>
      <c r="F70" s="168"/>
      <c r="G70" s="168"/>
      <c r="H70" s="168"/>
      <c r="I70" s="168"/>
      <c r="J70" s="169"/>
      <c r="K70" s="198"/>
      <c r="L70" s="169"/>
      <c r="M70" s="199"/>
      <c r="N70" s="200"/>
      <c r="O70" s="201"/>
    </row>
    <row r="71" spans="1:15" s="161" customFormat="1" ht="24.75" customHeight="1">
      <c r="A71" s="196"/>
      <c r="B71" s="213"/>
      <c r="C71" s="197"/>
      <c r="D71" s="168"/>
      <c r="E71" s="168"/>
      <c r="F71" s="168"/>
      <c r="G71" s="168"/>
      <c r="H71" s="168"/>
      <c r="I71" s="168"/>
      <c r="J71" s="169"/>
      <c r="K71" s="198"/>
      <c r="L71" s="169"/>
      <c r="M71" s="199"/>
      <c r="N71" s="200"/>
      <c r="O71" s="201"/>
    </row>
    <row r="72" spans="1:15" s="161" customFormat="1" ht="24.75" customHeight="1">
      <c r="A72" s="196"/>
      <c r="B72" s="213"/>
      <c r="C72" s="197"/>
      <c r="D72" s="168"/>
      <c r="E72" s="168"/>
      <c r="F72" s="168"/>
      <c r="G72" s="168"/>
      <c r="H72" s="168"/>
      <c r="I72" s="168"/>
      <c r="J72" s="169"/>
      <c r="K72" s="198"/>
      <c r="L72" s="169"/>
      <c r="M72" s="199"/>
      <c r="N72" s="200"/>
      <c r="O72" s="201"/>
    </row>
    <row r="73" spans="1:15" s="161" customFormat="1" ht="24.75" customHeight="1">
      <c r="A73" s="196"/>
      <c r="B73" s="213"/>
      <c r="C73" s="197"/>
      <c r="D73" s="168"/>
      <c r="E73" s="168"/>
      <c r="F73" s="168"/>
      <c r="G73" s="168"/>
      <c r="H73" s="168"/>
      <c r="I73" s="168"/>
      <c r="J73" s="169"/>
      <c r="K73" s="198"/>
      <c r="L73" s="169"/>
      <c r="M73" s="199"/>
      <c r="N73" s="200"/>
      <c r="O73" s="201"/>
    </row>
    <row r="74" spans="1:15" s="161" customFormat="1" ht="24.75" customHeight="1">
      <c r="A74" s="196"/>
      <c r="B74" s="213"/>
      <c r="C74" s="197"/>
      <c r="D74" s="168"/>
      <c r="E74" s="168"/>
      <c r="F74" s="168"/>
      <c r="G74" s="168"/>
      <c r="H74" s="168"/>
      <c r="I74" s="168"/>
      <c r="J74" s="169"/>
      <c r="K74" s="198"/>
      <c r="L74" s="169"/>
      <c r="M74" s="199"/>
      <c r="N74" s="200"/>
      <c r="O74" s="201"/>
    </row>
    <row r="75" spans="1:15" s="161" customFormat="1" ht="24.75" customHeight="1">
      <c r="A75" s="196"/>
      <c r="B75" s="213"/>
      <c r="C75" s="197"/>
      <c r="D75" s="168"/>
      <c r="E75" s="168"/>
      <c r="F75" s="168"/>
      <c r="G75" s="168"/>
      <c r="H75" s="168"/>
      <c r="I75" s="168"/>
      <c r="J75" s="169"/>
      <c r="K75" s="198"/>
      <c r="L75" s="169"/>
      <c r="M75" s="199"/>
      <c r="N75" s="200"/>
      <c r="O75" s="201"/>
    </row>
    <row r="76" spans="1:13" ht="24.75" customHeight="1">
      <c r="A76" s="202"/>
      <c r="B76" s="213"/>
      <c r="C76" s="197"/>
      <c r="D76" s="168"/>
      <c r="E76" s="168"/>
      <c r="F76" s="168"/>
      <c r="G76" s="168"/>
      <c r="H76" s="168"/>
      <c r="I76" s="168"/>
      <c r="J76" s="169"/>
      <c r="K76" s="198"/>
      <c r="L76" s="169"/>
      <c r="M76" s="138"/>
    </row>
    <row r="77" spans="1:12" ht="49.5" customHeight="1">
      <c r="A77" s="202"/>
      <c r="B77" s="214"/>
      <c r="C77" s="139"/>
      <c r="D77" s="139"/>
      <c r="E77" s="139"/>
      <c r="F77" s="139"/>
      <c r="G77" s="139"/>
      <c r="H77" s="139"/>
      <c r="I77" s="139"/>
      <c r="J77" s="138"/>
      <c r="K77" s="204"/>
      <c r="L77" s="138"/>
    </row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24.75" customHeight="1"/>
    <row r="701" ht="24.75" customHeight="1"/>
    <row r="702" ht="24.75" customHeight="1"/>
    <row r="703" ht="24.75" customHeight="1"/>
    <row r="704" ht="24.75" customHeight="1"/>
    <row r="705" ht="24.75" customHeight="1"/>
    <row r="706" ht="24.75" customHeight="1"/>
    <row r="707" ht="24.75" customHeight="1"/>
    <row r="708" ht="24.75" customHeight="1"/>
    <row r="709" ht="24.75" customHeight="1"/>
    <row r="710" ht="24.75" customHeight="1"/>
    <row r="711" ht="24.75" customHeight="1"/>
    <row r="712" ht="24.75" customHeight="1"/>
    <row r="713" ht="24.75" customHeight="1"/>
    <row r="714" ht="24.75" customHeight="1"/>
    <row r="715" ht="24.75" customHeight="1"/>
    <row r="716" ht="24.75" customHeight="1"/>
    <row r="717" ht="24.75" customHeight="1"/>
    <row r="718" ht="24.75" customHeight="1"/>
    <row r="719" ht="24.75" customHeight="1"/>
    <row r="720" ht="24.75" customHeight="1"/>
    <row r="721" ht="24.75" customHeight="1"/>
    <row r="722" ht="24.75" customHeight="1"/>
    <row r="723" ht="24.75" customHeight="1"/>
    <row r="724" ht="24.75" customHeight="1"/>
    <row r="725" ht="24.75" customHeight="1"/>
    <row r="726" ht="24.75" customHeight="1"/>
    <row r="727" ht="24.75" customHeight="1"/>
    <row r="728" ht="24.75" customHeight="1"/>
    <row r="729" ht="24.75" customHeight="1"/>
    <row r="730" ht="24.75" customHeight="1"/>
    <row r="731" ht="24.75" customHeight="1"/>
    <row r="732" ht="24.75" customHeight="1"/>
    <row r="733" ht="24.75" customHeight="1"/>
    <row r="734" ht="24.75" customHeight="1"/>
    <row r="735" ht="24.75" customHeight="1"/>
    <row r="736" ht="24.75" customHeight="1"/>
    <row r="737" ht="24.75" customHeight="1"/>
    <row r="738" ht="24.75" customHeight="1"/>
    <row r="739" ht="24.75" customHeight="1"/>
    <row r="740" ht="24.75" customHeight="1"/>
    <row r="741" ht="24.75" customHeight="1"/>
    <row r="742" ht="24.75" customHeight="1"/>
    <row r="743" ht="24.75" customHeight="1"/>
    <row r="744" ht="24.75" customHeight="1"/>
    <row r="745" ht="24.75" customHeight="1"/>
    <row r="746" ht="24.75" customHeight="1"/>
    <row r="747" ht="24.75" customHeight="1"/>
    <row r="748" ht="24.75" customHeight="1"/>
    <row r="749" ht="24.75" customHeight="1"/>
    <row r="750" ht="24.75" customHeight="1"/>
    <row r="751" ht="24.75" customHeight="1"/>
    <row r="752" ht="24.75" customHeight="1"/>
    <row r="753" ht="24.75" customHeight="1"/>
    <row r="754" ht="24.75" customHeight="1"/>
    <row r="755" ht="24.75" customHeight="1"/>
    <row r="756" ht="24.75" customHeight="1"/>
    <row r="757" ht="24.75" customHeight="1"/>
    <row r="758" ht="24.75" customHeight="1"/>
    <row r="759" ht="24.75" customHeight="1"/>
    <row r="760" ht="24.75" customHeight="1"/>
    <row r="761" ht="24.75" customHeight="1"/>
    <row r="762" ht="24.75" customHeight="1"/>
    <row r="763" ht="24.75" customHeight="1"/>
    <row r="764" ht="24.75" customHeight="1"/>
    <row r="765" ht="24.75" customHeight="1"/>
    <row r="766" ht="24.75" customHeight="1"/>
    <row r="767" ht="24.75" customHeight="1"/>
    <row r="768" ht="24.75" customHeight="1"/>
    <row r="769" ht="24.75" customHeight="1"/>
    <row r="770" ht="24.75" customHeight="1"/>
    <row r="771" ht="24.75" customHeight="1"/>
    <row r="772" ht="24.75" customHeight="1"/>
    <row r="773" ht="24.75" customHeight="1"/>
    <row r="774" ht="24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88" ht="24.75" customHeight="1"/>
    <row r="789" ht="24.75" customHeight="1"/>
    <row r="790" ht="24.75" customHeight="1"/>
    <row r="791" ht="24.75" customHeight="1"/>
    <row r="792" ht="24.75" customHeight="1"/>
    <row r="793" ht="24.75" customHeight="1"/>
    <row r="794" ht="24.75" customHeight="1"/>
    <row r="795" ht="24.75" customHeight="1"/>
    <row r="796" ht="24.75" customHeight="1"/>
    <row r="797" ht="24.75" customHeight="1"/>
    <row r="798" ht="24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14" ht="24.75" customHeight="1"/>
    <row r="815" ht="24.75" customHeight="1"/>
    <row r="816" ht="24.75" customHeight="1"/>
    <row r="817" ht="24.75" customHeight="1"/>
    <row r="818" ht="24.75" customHeight="1"/>
    <row r="819" ht="24.75" customHeight="1"/>
    <row r="820" ht="24.75" customHeight="1"/>
    <row r="821" ht="24.75" customHeight="1"/>
    <row r="822" ht="24.75" customHeight="1"/>
    <row r="823" ht="24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0" ht="24.75" customHeight="1"/>
    <row r="841" ht="24.75" customHeight="1"/>
    <row r="842" ht="24.75" customHeight="1"/>
    <row r="843" ht="24.75" customHeight="1"/>
    <row r="844" ht="24.75" customHeight="1"/>
    <row r="845" ht="24.75" customHeight="1"/>
    <row r="846" ht="24.75" customHeight="1"/>
    <row r="847" ht="24.75" customHeight="1"/>
    <row r="848" ht="24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  <row r="866" ht="24.75" customHeight="1"/>
    <row r="867" ht="24.75" customHeight="1"/>
    <row r="868" ht="24.75" customHeight="1"/>
    <row r="869" ht="24.75" customHeight="1"/>
    <row r="870" ht="24.75" customHeight="1"/>
    <row r="871" ht="24.75" customHeight="1"/>
    <row r="872" ht="24.75" customHeight="1"/>
    <row r="873" ht="24.75" customHeight="1"/>
    <row r="874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1" ht="24.75" customHeight="1"/>
    <row r="892" ht="24.75" customHeight="1"/>
    <row r="893" ht="24.75" customHeight="1"/>
    <row r="894" ht="24.75" customHeight="1"/>
    <row r="895" ht="24.75" customHeight="1"/>
    <row r="896" ht="24.75" customHeight="1"/>
    <row r="897" ht="24.75" customHeight="1"/>
    <row r="898" ht="24.75" customHeight="1"/>
    <row r="899" ht="24.75" customHeight="1"/>
    <row r="900" ht="24.75" customHeight="1"/>
    <row r="901" ht="24.75" customHeight="1"/>
    <row r="902" ht="24.75" customHeight="1"/>
    <row r="903" ht="24.75" customHeight="1"/>
    <row r="904" ht="24.75" customHeight="1"/>
    <row r="905" ht="24.75" customHeight="1"/>
    <row r="906" ht="24.75" customHeight="1"/>
    <row r="907" ht="24.75" customHeight="1"/>
    <row r="908" ht="24.75" customHeight="1"/>
    <row r="909" ht="24.75" customHeight="1"/>
    <row r="910" ht="24.75" customHeight="1"/>
    <row r="911" ht="24.75" customHeight="1"/>
    <row r="912" ht="24.75" customHeight="1"/>
    <row r="913" ht="24.75" customHeight="1"/>
    <row r="914" ht="24.75" customHeight="1"/>
    <row r="915" ht="24.75" customHeight="1"/>
    <row r="916" ht="24.75" customHeight="1"/>
    <row r="917" ht="24.75" customHeight="1"/>
    <row r="918" ht="24.75" customHeight="1"/>
    <row r="919" ht="24.75" customHeight="1"/>
    <row r="920" ht="24.75" customHeight="1"/>
    <row r="921" ht="24.75" customHeight="1"/>
    <row r="922" ht="24.75" customHeight="1"/>
    <row r="923" ht="24.75" customHeight="1"/>
    <row r="924" ht="24.75" customHeight="1"/>
    <row r="925" ht="24.75" customHeight="1"/>
    <row r="926" ht="24.75" customHeight="1"/>
    <row r="927" ht="24.75" customHeight="1"/>
    <row r="928" ht="24.75" customHeight="1"/>
    <row r="929" ht="24.75" customHeight="1"/>
    <row r="930" ht="24.75" customHeight="1"/>
    <row r="931" ht="24.75" customHeight="1"/>
    <row r="932" ht="24.75" customHeight="1"/>
    <row r="933" ht="24.75" customHeight="1"/>
    <row r="934" ht="24.75" customHeight="1"/>
    <row r="935" ht="24.75" customHeight="1"/>
    <row r="936" ht="24.75" customHeight="1"/>
    <row r="937" ht="24.75" customHeight="1"/>
    <row r="938" ht="24.75" customHeight="1"/>
    <row r="939" ht="24.75" customHeight="1"/>
    <row r="940" ht="24.75" customHeight="1"/>
    <row r="941" ht="24.75" customHeight="1"/>
    <row r="942" ht="24.75" customHeight="1"/>
    <row r="943" ht="24.75" customHeight="1"/>
    <row r="944" ht="24.75" customHeight="1"/>
    <row r="945" ht="24.75" customHeight="1"/>
    <row r="946" ht="24.75" customHeight="1"/>
    <row r="947" ht="24.75" customHeight="1"/>
    <row r="948" ht="24.75" customHeight="1"/>
    <row r="949" ht="24.75" customHeight="1"/>
    <row r="950" ht="24.75" customHeight="1"/>
    <row r="951" ht="24.75" customHeight="1"/>
    <row r="952" ht="24.75" customHeight="1"/>
    <row r="953" ht="24.75" customHeight="1"/>
    <row r="954" ht="24.75" customHeight="1"/>
    <row r="955" ht="24.75" customHeight="1"/>
    <row r="956" ht="24.75" customHeight="1"/>
    <row r="957" ht="24.75" customHeight="1"/>
    <row r="958" ht="24.75" customHeight="1"/>
    <row r="959" ht="24.75" customHeight="1"/>
    <row r="960" ht="24.75" customHeight="1"/>
    <row r="961" ht="24.75" customHeight="1"/>
    <row r="962" ht="24.75" customHeight="1"/>
    <row r="963" ht="24.75" customHeight="1"/>
    <row r="964" ht="24.75" customHeight="1"/>
    <row r="965" ht="24.75" customHeight="1"/>
    <row r="966" ht="24.75" customHeight="1"/>
    <row r="967" ht="24.75" customHeight="1"/>
    <row r="968" ht="24.75" customHeight="1"/>
    <row r="969" ht="24.75" customHeight="1"/>
    <row r="970" ht="24.75" customHeight="1"/>
    <row r="971" ht="24.75" customHeight="1"/>
    <row r="972" ht="24.75" customHeight="1"/>
    <row r="973" ht="24.75" customHeight="1"/>
    <row r="974" ht="24.75" customHeight="1"/>
    <row r="975" ht="24.75" customHeight="1"/>
    <row r="976" ht="24.75" customHeight="1"/>
    <row r="977" ht="24.75" customHeight="1"/>
    <row r="978" ht="24.75" customHeight="1"/>
    <row r="979" ht="24.75" customHeight="1"/>
    <row r="980" ht="24.75" customHeight="1"/>
    <row r="981" ht="24.75" customHeight="1"/>
    <row r="982" ht="24.75" customHeight="1"/>
    <row r="983" ht="24.75" customHeight="1"/>
    <row r="984" ht="24.75" customHeight="1"/>
    <row r="985" ht="24.75" customHeight="1"/>
    <row r="986" ht="24.75" customHeight="1"/>
    <row r="987" ht="24.75" customHeight="1"/>
    <row r="988" ht="24.75" customHeight="1"/>
    <row r="989" ht="24.75" customHeight="1"/>
    <row r="990" ht="24.75" customHeight="1"/>
    <row r="991" ht="24.75" customHeight="1"/>
    <row r="992" ht="24.75" customHeight="1"/>
    <row r="993" ht="24.75" customHeight="1"/>
    <row r="994" ht="24.75" customHeight="1"/>
    <row r="995" ht="24.75" customHeight="1"/>
    <row r="996" ht="24.75" customHeight="1"/>
    <row r="997" ht="24.75" customHeight="1"/>
    <row r="998" ht="24.75" customHeight="1"/>
    <row r="999" ht="24.75" customHeight="1"/>
    <row r="1000" ht="24.75" customHeight="1"/>
    <row r="1001" ht="24.75" customHeight="1"/>
    <row r="1002" ht="24.75" customHeight="1"/>
    <row r="1003" ht="24.75" customHeight="1"/>
    <row r="1004" ht="24.75" customHeight="1"/>
    <row r="1005" ht="24.75" customHeight="1"/>
    <row r="1006" ht="24.75" customHeight="1"/>
    <row r="1007" ht="24.75" customHeight="1"/>
    <row r="1008" ht="24.75" customHeight="1"/>
    <row r="1009" ht="24.75" customHeight="1"/>
    <row r="1010" ht="24.75" customHeight="1"/>
    <row r="1011" ht="24.75" customHeight="1"/>
    <row r="1012" ht="24.75" customHeight="1"/>
    <row r="1013" ht="24.75" customHeight="1"/>
    <row r="1014" ht="24.75" customHeight="1"/>
    <row r="1015" ht="24.75" customHeight="1"/>
    <row r="1016" ht="24.75" customHeight="1"/>
    <row r="1017" ht="24.75" customHeight="1"/>
    <row r="1018" ht="24.75" customHeight="1"/>
    <row r="1019" ht="24.75" customHeight="1"/>
    <row r="1020" ht="24.75" customHeight="1"/>
    <row r="1021" ht="24.75" customHeight="1"/>
    <row r="1022" ht="24.75" customHeight="1"/>
    <row r="1023" ht="24.75" customHeight="1"/>
    <row r="1024" ht="24.75" customHeight="1"/>
    <row r="1025" ht="24.75" customHeight="1"/>
    <row r="1026" ht="24.75" customHeight="1"/>
    <row r="1027" ht="24.75" customHeight="1"/>
    <row r="1028" ht="24.75" customHeight="1"/>
    <row r="1029" ht="24.75" customHeight="1"/>
    <row r="1030" ht="24.75" customHeight="1"/>
    <row r="1031" ht="24.75" customHeight="1"/>
    <row r="1032" ht="24.75" customHeight="1"/>
    <row r="1033" ht="24.75" customHeight="1"/>
    <row r="1034" ht="24.75" customHeight="1"/>
    <row r="1035" ht="24.75" customHeight="1"/>
    <row r="1036" ht="24.75" customHeight="1"/>
    <row r="1037" ht="24.75" customHeight="1"/>
    <row r="1038" ht="24.75" customHeight="1"/>
    <row r="1039" ht="24.75" customHeight="1"/>
    <row r="1040" ht="24.75" customHeight="1"/>
    <row r="1041" ht="24.75" customHeight="1"/>
    <row r="1042" ht="24.75" customHeight="1"/>
    <row r="1043" ht="24.75" customHeight="1"/>
    <row r="1044" ht="24.75" customHeight="1"/>
    <row r="1045" ht="24.75" customHeight="1"/>
    <row r="1046" ht="24.75" customHeight="1"/>
    <row r="1047" ht="24.75" customHeight="1"/>
    <row r="1048" ht="24.75" customHeight="1"/>
  </sheetData>
  <sheetProtection selectLockedCells="1" selectUnlockedCells="1"/>
  <mergeCells count="3">
    <mergeCell ref="A1:O1"/>
    <mergeCell ref="A3:O3"/>
    <mergeCell ref="A4:O4"/>
  </mergeCells>
  <printOptions horizontalCentered="1"/>
  <pageMargins left="0.6694444444444444" right="0.7083333333333334" top="0.39375" bottom="0.19652777777777777" header="0.5118055555555555" footer="0.5118055555555555"/>
  <pageSetup horizontalDpi="300" verticalDpi="300" orientation="landscape" paperSize="9"/>
  <rowBreaks count="3" manualBreakCount="3">
    <brk id="20" max="255" man="1"/>
    <brk id="33" max="255" man="1"/>
    <brk id="4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5"/>
  <dimension ref="A1:IV77"/>
  <sheetViews>
    <sheetView zoomScaleSheetLayoutView="100" zoomScalePageLayoutView="0" workbookViewId="0" topLeftCell="A34">
      <selection activeCell="J54" sqref="J54"/>
    </sheetView>
  </sheetViews>
  <sheetFormatPr defaultColWidth="8.875" defaultRowHeight="49.5" customHeight="1"/>
  <cols>
    <col min="1" max="1" width="4.625" style="127" customWidth="1"/>
    <col min="2" max="2" width="23.625" style="205" customWidth="1"/>
    <col min="3" max="3" width="6.625" style="129" customWidth="1"/>
    <col min="4" max="9" width="4.625" style="129" customWidth="1"/>
    <col min="10" max="10" width="6.625" style="130" customWidth="1"/>
    <col min="11" max="11" width="5.625" style="130" customWidth="1"/>
    <col min="12" max="12" width="9.625" style="130" customWidth="1"/>
    <col min="13" max="14" width="7.375" style="130" customWidth="1"/>
    <col min="15" max="15" width="22.875" style="131" customWidth="1"/>
    <col min="16" max="18" width="8.875" style="132" customWidth="1"/>
    <col min="19" max="19" width="12.00390625" style="132" customWidth="1"/>
    <col min="20" max="16384" width="8.875" style="132" customWidth="1"/>
  </cols>
  <sheetData>
    <row r="1" spans="1:15" s="134" customFormat="1" ht="30" customHeight="1">
      <c r="A1" s="416" t="s">
        <v>81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</row>
    <row r="2" spans="1:15" s="134" customFormat="1" ht="14.2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6"/>
      <c r="N2" s="136"/>
      <c r="O2" s="417"/>
    </row>
    <row r="3" spans="1:15" s="134" customFormat="1" ht="30" customHeight="1">
      <c r="A3" s="418" t="s">
        <v>82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</row>
    <row r="4" spans="1:15" s="134" customFormat="1" ht="30" customHeight="1">
      <c r="A4" s="419" t="s">
        <v>83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</row>
    <row r="5" spans="1:15" s="134" customFormat="1" ht="9" customHeight="1">
      <c r="A5" s="138"/>
      <c r="B5" s="206"/>
      <c r="C5" s="139"/>
      <c r="D5" s="139"/>
      <c r="E5" s="139"/>
      <c r="F5" s="139"/>
      <c r="G5" s="139"/>
      <c r="H5" s="139"/>
      <c r="I5" s="139"/>
      <c r="J5" s="138"/>
      <c r="K5" s="138"/>
      <c r="L5" s="138"/>
      <c r="M5" s="136"/>
      <c r="N5" s="136"/>
      <c r="O5" s="137"/>
    </row>
    <row r="6" spans="1:15" s="134" customFormat="1" ht="9" customHeight="1">
      <c r="A6" s="138"/>
      <c r="B6" s="206"/>
      <c r="C6" s="139"/>
      <c r="D6" s="139"/>
      <c r="E6" s="139"/>
      <c r="F6" s="139"/>
      <c r="G6" s="139"/>
      <c r="H6" s="139"/>
      <c r="I6" s="139"/>
      <c r="J6" s="138"/>
      <c r="K6" s="138"/>
      <c r="L6" s="138"/>
      <c r="M6" s="136"/>
      <c r="N6" s="136"/>
      <c r="O6" s="137"/>
    </row>
    <row r="7" spans="1:15" s="134" customFormat="1" ht="9" customHeight="1">
      <c r="A7" s="138"/>
      <c r="B7" s="206"/>
      <c r="C7" s="139"/>
      <c r="D7" s="139"/>
      <c r="E7" s="139"/>
      <c r="F7" s="139"/>
      <c r="G7" s="139"/>
      <c r="H7" s="139"/>
      <c r="I7" s="139"/>
      <c r="J7" s="138"/>
      <c r="K7" s="138"/>
      <c r="L7" s="138"/>
      <c r="M7" s="136"/>
      <c r="N7" s="136"/>
      <c r="O7" s="137"/>
    </row>
    <row r="8" spans="1:15" s="134" customFormat="1" ht="24.75" customHeight="1">
      <c r="A8" s="140"/>
      <c r="B8" s="141" t="s">
        <v>60</v>
      </c>
      <c r="C8" s="142"/>
      <c r="D8" s="142"/>
      <c r="E8" s="142"/>
      <c r="F8" s="142"/>
      <c r="G8" s="142"/>
      <c r="H8" s="142"/>
      <c r="I8" s="142"/>
      <c r="J8" s="136"/>
      <c r="K8" s="136"/>
      <c r="L8" s="136"/>
      <c r="M8" s="136"/>
      <c r="N8" s="136"/>
      <c r="O8" s="137"/>
    </row>
    <row r="9" spans="1:15" s="134" customFormat="1" ht="9.75" customHeight="1">
      <c r="A9" s="140"/>
      <c r="B9" s="141"/>
      <c r="C9" s="142"/>
      <c r="D9" s="142"/>
      <c r="E9" s="142"/>
      <c r="F9" s="142"/>
      <c r="G9" s="142"/>
      <c r="H9" s="142"/>
      <c r="I9" s="142"/>
      <c r="J9" s="136"/>
      <c r="K9" s="136"/>
      <c r="L9" s="136"/>
      <c r="M9" s="136"/>
      <c r="N9" s="136"/>
      <c r="O9" s="137"/>
    </row>
    <row r="10" spans="1:16" s="149" customFormat="1" ht="22.5" customHeight="1">
      <c r="A10" s="215" t="s">
        <v>61</v>
      </c>
      <c r="B10" s="216" t="s">
        <v>0</v>
      </c>
      <c r="C10" s="216" t="s">
        <v>62</v>
      </c>
      <c r="D10" s="216" t="s">
        <v>63</v>
      </c>
      <c r="E10" s="216" t="s">
        <v>64</v>
      </c>
      <c r="F10" s="216" t="s">
        <v>65</v>
      </c>
      <c r="G10" s="216" t="s">
        <v>66</v>
      </c>
      <c r="H10" s="216" t="s">
        <v>67</v>
      </c>
      <c r="I10" s="216" t="s">
        <v>68</v>
      </c>
      <c r="J10" s="217" t="s">
        <v>10</v>
      </c>
      <c r="K10" s="217" t="s">
        <v>69</v>
      </c>
      <c r="L10" s="218" t="s">
        <v>70</v>
      </c>
      <c r="M10" s="219" t="s">
        <v>71</v>
      </c>
      <c r="N10" s="220" t="s">
        <v>72</v>
      </c>
      <c r="O10" s="171" t="s">
        <v>169</v>
      </c>
      <c r="P10" s="148"/>
    </row>
    <row r="11" spans="1:15" ht="22.5" customHeight="1">
      <c r="A11" s="150">
        <v>1</v>
      </c>
      <c r="B11" s="151" t="s">
        <v>28</v>
      </c>
      <c r="C11" s="152" t="s">
        <v>19</v>
      </c>
      <c r="D11" s="152">
        <f>přehled!V8</f>
        <v>114</v>
      </c>
      <c r="E11" s="152">
        <f>přehled!W8</f>
        <v>95</v>
      </c>
      <c r="F11" s="153">
        <f>přehled!X8</f>
        <v>100</v>
      </c>
      <c r="G11" s="152">
        <f>přehled!Y8</f>
        <v>91</v>
      </c>
      <c r="H11" s="152">
        <f>přehled!Z8</f>
        <v>120</v>
      </c>
      <c r="I11" s="152">
        <f>přehled!AA8</f>
        <v>116</v>
      </c>
      <c r="J11" s="150">
        <f aca="true" t="shared" si="0" ref="J11:J19">SUM(D11:I11)</f>
        <v>636</v>
      </c>
      <c r="K11" s="154">
        <f>přehled!AB8</f>
        <v>0</v>
      </c>
      <c r="L11" s="221">
        <f>přehled!AC8</f>
        <v>636</v>
      </c>
      <c r="M11" s="156">
        <f aca="true" t="shared" si="1" ref="M11:M19">SUM(L11/6)</f>
        <v>106</v>
      </c>
      <c r="N11" s="157">
        <f aca="true" t="shared" si="2" ref="N11:N19">MAX(D11:I11)</f>
        <v>120</v>
      </c>
      <c r="O11" s="158" t="s">
        <v>29</v>
      </c>
    </row>
    <row r="12" spans="1:15" ht="22.5" customHeight="1">
      <c r="A12" s="159">
        <v>2</v>
      </c>
      <c r="B12" s="151" t="s">
        <v>17</v>
      </c>
      <c r="C12" s="152" t="s">
        <v>19</v>
      </c>
      <c r="D12" s="152">
        <f>přehled!V3</f>
        <v>60</v>
      </c>
      <c r="E12" s="152">
        <f>přehled!W3</f>
        <v>106</v>
      </c>
      <c r="F12" s="152">
        <f>přehled!X3</f>
        <v>103</v>
      </c>
      <c r="G12" s="152">
        <f>přehled!Y3</f>
        <v>97</v>
      </c>
      <c r="H12" s="153">
        <f>přehled!Z3</f>
        <v>106</v>
      </c>
      <c r="I12" s="152">
        <f>přehled!AA3</f>
        <v>121</v>
      </c>
      <c r="J12" s="150">
        <f t="shared" si="0"/>
        <v>593</v>
      </c>
      <c r="K12" s="154">
        <f>přehled!AB3</f>
        <v>0</v>
      </c>
      <c r="L12" s="221">
        <f>přehled!AC3</f>
        <v>593</v>
      </c>
      <c r="M12" s="156">
        <f t="shared" si="1"/>
        <v>98.83333333333333</v>
      </c>
      <c r="N12" s="157">
        <f t="shared" si="2"/>
        <v>121</v>
      </c>
      <c r="O12" s="158" t="s">
        <v>18</v>
      </c>
    </row>
    <row r="13" spans="1:15" ht="22.5" customHeight="1">
      <c r="A13" s="150">
        <v>3</v>
      </c>
      <c r="B13" s="151" t="s">
        <v>24</v>
      </c>
      <c r="C13" s="152" t="s">
        <v>19</v>
      </c>
      <c r="D13" s="152">
        <f>přehled!V6</f>
        <v>111</v>
      </c>
      <c r="E13" s="153">
        <f>přehled!W6</f>
        <v>84</v>
      </c>
      <c r="F13" s="152">
        <f>přehled!X6</f>
        <v>105</v>
      </c>
      <c r="G13" s="153">
        <f>přehled!Y6</f>
        <v>82</v>
      </c>
      <c r="H13" s="152">
        <f>přehled!Z6</f>
        <v>83</v>
      </c>
      <c r="I13" s="152">
        <f>přehled!AA6</f>
        <v>103</v>
      </c>
      <c r="J13" s="150">
        <f t="shared" si="0"/>
        <v>568</v>
      </c>
      <c r="K13" s="154">
        <f>přehled!AB6</f>
        <v>0</v>
      </c>
      <c r="L13" s="221">
        <f>přehled!AC6</f>
        <v>568</v>
      </c>
      <c r="M13" s="156">
        <f t="shared" si="1"/>
        <v>94.66666666666667</v>
      </c>
      <c r="N13" s="157">
        <f t="shared" si="2"/>
        <v>111</v>
      </c>
      <c r="O13" s="158" t="s">
        <v>25</v>
      </c>
    </row>
    <row r="14" spans="1:15" ht="22.5" customHeight="1">
      <c r="A14" s="150">
        <v>4</v>
      </c>
      <c r="B14" s="151" t="s">
        <v>30</v>
      </c>
      <c r="C14" s="152" t="s">
        <v>19</v>
      </c>
      <c r="D14" s="152">
        <f>přehled!V9</f>
        <v>64</v>
      </c>
      <c r="E14" s="152">
        <f>přehled!W9</f>
        <v>78</v>
      </c>
      <c r="F14" s="152">
        <f>přehled!X9</f>
        <v>114</v>
      </c>
      <c r="G14" s="153">
        <f>přehled!Y9</f>
        <v>79</v>
      </c>
      <c r="H14" s="152">
        <f>přehled!Z9</f>
        <v>70</v>
      </c>
      <c r="I14" s="152">
        <f>přehled!AA9</f>
        <v>95</v>
      </c>
      <c r="J14" s="150">
        <f t="shared" si="0"/>
        <v>500</v>
      </c>
      <c r="K14" s="154">
        <f>přehled!AB9</f>
        <v>60</v>
      </c>
      <c r="L14" s="221">
        <f>přehled!AC9</f>
        <v>560</v>
      </c>
      <c r="M14" s="156">
        <f t="shared" si="1"/>
        <v>93.33333333333333</v>
      </c>
      <c r="N14" s="157">
        <f t="shared" si="2"/>
        <v>114</v>
      </c>
      <c r="O14" s="162" t="s">
        <v>21</v>
      </c>
    </row>
    <row r="15" spans="1:15" ht="22.5" customHeight="1">
      <c r="A15" s="150">
        <v>5</v>
      </c>
      <c r="B15" s="151" t="s">
        <v>20</v>
      </c>
      <c r="C15" s="152" t="s">
        <v>19</v>
      </c>
      <c r="D15" s="152">
        <f>přehled!V4</f>
        <v>81</v>
      </c>
      <c r="E15" s="152">
        <f>přehled!W4</f>
        <v>97</v>
      </c>
      <c r="F15" s="152">
        <f>přehled!X4</f>
        <v>66</v>
      </c>
      <c r="G15" s="152">
        <f>přehled!Y4</f>
        <v>93</v>
      </c>
      <c r="H15" s="153">
        <f>přehled!Z4</f>
        <v>90</v>
      </c>
      <c r="I15" s="152">
        <f>přehled!AA4</f>
        <v>73</v>
      </c>
      <c r="J15" s="150">
        <f t="shared" si="0"/>
        <v>500</v>
      </c>
      <c r="K15" s="154">
        <f>přehled!AB4</f>
        <v>0</v>
      </c>
      <c r="L15" s="221">
        <f>přehled!AC4</f>
        <v>500</v>
      </c>
      <c r="M15" s="156">
        <f t="shared" si="1"/>
        <v>83.33333333333333</v>
      </c>
      <c r="N15" s="157">
        <f t="shared" si="2"/>
        <v>97</v>
      </c>
      <c r="O15" s="162" t="s">
        <v>21</v>
      </c>
    </row>
    <row r="16" spans="1:15" s="160" customFormat="1" ht="22.5" customHeight="1">
      <c r="A16" s="150">
        <v>6</v>
      </c>
      <c r="B16" s="151" t="s">
        <v>31</v>
      </c>
      <c r="C16" s="152" t="s">
        <v>19</v>
      </c>
      <c r="D16" s="152">
        <f>přehled!V10</f>
        <v>69</v>
      </c>
      <c r="E16" s="152">
        <f>přehled!W10</f>
        <v>95</v>
      </c>
      <c r="F16" s="152">
        <f>přehled!X10</f>
        <v>86</v>
      </c>
      <c r="G16" s="152">
        <f>přehled!Y10</f>
        <v>116</v>
      </c>
      <c r="H16" s="152">
        <f>přehled!Z10</f>
        <v>77</v>
      </c>
      <c r="I16" s="152">
        <f>přehled!AA10</f>
        <v>56</v>
      </c>
      <c r="J16" s="150">
        <f t="shared" si="0"/>
        <v>499</v>
      </c>
      <c r="K16" s="154">
        <f>přehled!AB10</f>
        <v>0</v>
      </c>
      <c r="L16" s="221">
        <f>přehled!AC10</f>
        <v>499</v>
      </c>
      <c r="M16" s="156">
        <f t="shared" si="1"/>
        <v>83.16666666666667</v>
      </c>
      <c r="N16" s="157">
        <f t="shared" si="2"/>
        <v>116</v>
      </c>
      <c r="O16" s="158" t="s">
        <v>18</v>
      </c>
    </row>
    <row r="17" spans="1:15" s="161" customFormat="1" ht="24.75" customHeight="1">
      <c r="A17" s="150">
        <v>7</v>
      </c>
      <c r="B17" s="151" t="s">
        <v>26</v>
      </c>
      <c r="C17" s="152" t="s">
        <v>19</v>
      </c>
      <c r="D17" s="152">
        <f>přehled!V7</f>
        <v>65</v>
      </c>
      <c r="E17" s="152">
        <f>přehled!W7</f>
        <v>68</v>
      </c>
      <c r="F17" s="152">
        <f>přehled!X7</f>
        <v>60</v>
      </c>
      <c r="G17" s="152">
        <f>přehled!Y7</f>
        <v>59</v>
      </c>
      <c r="H17" s="152">
        <f>přehled!Z7</f>
        <v>96</v>
      </c>
      <c r="I17" s="152">
        <f>přehled!AA7</f>
        <v>98</v>
      </c>
      <c r="J17" s="150">
        <f t="shared" si="0"/>
        <v>446</v>
      </c>
      <c r="K17" s="154">
        <f>přehled!AB7</f>
        <v>0</v>
      </c>
      <c r="L17" s="221">
        <f>přehled!AC7</f>
        <v>446</v>
      </c>
      <c r="M17" s="156">
        <f t="shared" si="1"/>
        <v>74.33333333333333</v>
      </c>
      <c r="N17" s="157">
        <f t="shared" si="2"/>
        <v>98</v>
      </c>
      <c r="O17" s="158" t="s">
        <v>168</v>
      </c>
    </row>
    <row r="18" spans="1:15" s="161" customFormat="1" ht="24.75" customHeight="1">
      <c r="A18" s="150">
        <v>8</v>
      </c>
      <c r="B18" s="151" t="s">
        <v>32</v>
      </c>
      <c r="C18" s="152" t="s">
        <v>19</v>
      </c>
      <c r="D18" s="152">
        <f>přehled!V11</f>
        <v>32</v>
      </c>
      <c r="E18" s="152">
        <f>přehled!W11</f>
        <v>56</v>
      </c>
      <c r="F18" s="152">
        <f>přehled!X11</f>
        <v>44</v>
      </c>
      <c r="G18" s="152">
        <f>přehled!Y11</f>
        <v>48</v>
      </c>
      <c r="H18" s="152">
        <f>přehled!Z11</f>
        <v>58</v>
      </c>
      <c r="I18" s="152">
        <f>přehled!AA11</f>
        <v>60</v>
      </c>
      <c r="J18" s="150">
        <f t="shared" si="0"/>
        <v>298</v>
      </c>
      <c r="K18" s="154">
        <f>přehled!AB11</f>
        <v>60</v>
      </c>
      <c r="L18" s="221">
        <f>přehled!AC11</f>
        <v>358</v>
      </c>
      <c r="M18" s="156">
        <f t="shared" si="1"/>
        <v>59.666666666666664</v>
      </c>
      <c r="N18" s="157">
        <f t="shared" si="2"/>
        <v>60</v>
      </c>
      <c r="O18" s="158" t="s">
        <v>33</v>
      </c>
    </row>
    <row r="19" spans="1:15" s="161" customFormat="1" ht="24.75" customHeight="1">
      <c r="A19" s="150">
        <v>9</v>
      </c>
      <c r="B19" s="151" t="s">
        <v>22</v>
      </c>
      <c r="C19" s="152" t="s">
        <v>19</v>
      </c>
      <c r="D19" s="152">
        <f>přehled!V5</f>
        <v>37</v>
      </c>
      <c r="E19" s="152">
        <f>přehled!W5</f>
        <v>50</v>
      </c>
      <c r="F19" s="152">
        <f>přehled!X5</f>
        <v>62</v>
      </c>
      <c r="G19" s="152">
        <f>přehled!Y5</f>
        <v>59</v>
      </c>
      <c r="H19" s="153">
        <f>přehled!Z5</f>
        <v>33</v>
      </c>
      <c r="I19" s="152">
        <f>přehled!AA5</f>
        <v>28</v>
      </c>
      <c r="J19" s="150">
        <f t="shared" si="0"/>
        <v>269</v>
      </c>
      <c r="K19" s="154">
        <f>přehled!AB5</f>
        <v>60</v>
      </c>
      <c r="L19" s="221">
        <f>přehled!AC5</f>
        <v>329</v>
      </c>
      <c r="M19" s="156">
        <f t="shared" si="1"/>
        <v>54.833333333333336</v>
      </c>
      <c r="N19" s="157">
        <f t="shared" si="2"/>
        <v>62</v>
      </c>
      <c r="O19" s="163" t="s">
        <v>23</v>
      </c>
    </row>
    <row r="20" spans="1:15" s="161" customFormat="1" ht="24.75" customHeight="1">
      <c r="A20" s="169"/>
      <c r="B20" s="176"/>
      <c r="C20" s="168"/>
      <c r="D20" s="168"/>
      <c r="E20" s="168"/>
      <c r="F20" s="168"/>
      <c r="G20" s="168"/>
      <c r="H20" s="168"/>
      <c r="I20" s="168"/>
      <c r="J20" s="169"/>
      <c r="K20" s="222"/>
      <c r="L20" s="169"/>
      <c r="M20" s="178"/>
      <c r="N20" s="169"/>
      <c r="O20" s="223"/>
    </row>
    <row r="21" spans="1:15" s="160" customFormat="1" ht="22.5" customHeight="1">
      <c r="A21" s="166"/>
      <c r="B21" s="208"/>
      <c r="C21" s="208"/>
      <c r="D21" s="208"/>
      <c r="E21" s="208"/>
      <c r="F21" s="208"/>
      <c r="G21" s="208"/>
      <c r="H21" s="208"/>
      <c r="I21" s="208"/>
      <c r="J21" s="166"/>
      <c r="K21" s="170"/>
      <c r="L21" s="170"/>
      <c r="M21" s="170"/>
      <c r="N21" s="166"/>
      <c r="O21" s="171"/>
    </row>
    <row r="22" spans="1:15" s="160" customFormat="1" ht="22.5" customHeight="1">
      <c r="A22" s="166"/>
      <c r="B22" s="167" t="s">
        <v>73</v>
      </c>
      <c r="C22" s="168"/>
      <c r="D22" s="168"/>
      <c r="E22" s="168"/>
      <c r="F22" s="168"/>
      <c r="G22" s="168"/>
      <c r="H22" s="168"/>
      <c r="I22" s="168"/>
      <c r="J22" s="169"/>
      <c r="K22" s="169"/>
      <c r="L22" s="169"/>
      <c r="M22" s="170"/>
      <c r="N22" s="170"/>
      <c r="O22" s="171"/>
    </row>
    <row r="23" spans="1:15" s="160" customFormat="1" ht="22.5" customHeight="1">
      <c r="A23" s="166"/>
      <c r="B23" s="167"/>
      <c r="C23" s="168"/>
      <c r="D23" s="168"/>
      <c r="E23" s="168"/>
      <c r="F23" s="168"/>
      <c r="G23" s="168"/>
      <c r="H23" s="168"/>
      <c r="I23" s="168"/>
      <c r="J23" s="169"/>
      <c r="K23" s="169"/>
      <c r="L23" s="169"/>
      <c r="M23" s="170"/>
      <c r="N23" s="170"/>
      <c r="O23" s="171"/>
    </row>
    <row r="24" spans="1:15" s="160" customFormat="1" ht="22.5" customHeight="1">
      <c r="A24" s="215" t="s">
        <v>61</v>
      </c>
      <c r="B24" s="216" t="s">
        <v>0</v>
      </c>
      <c r="C24" s="216" t="s">
        <v>62</v>
      </c>
      <c r="D24" s="216" t="s">
        <v>63</v>
      </c>
      <c r="E24" s="216" t="s">
        <v>64</v>
      </c>
      <c r="F24" s="216" t="s">
        <v>65</v>
      </c>
      <c r="G24" s="216" t="s">
        <v>66</v>
      </c>
      <c r="H24" s="216" t="s">
        <v>67</v>
      </c>
      <c r="I24" s="216" t="s">
        <v>66</v>
      </c>
      <c r="J24" s="217" t="s">
        <v>10</v>
      </c>
      <c r="K24" s="224" t="s">
        <v>69</v>
      </c>
      <c r="L24" s="218" t="s">
        <v>70</v>
      </c>
      <c r="M24" s="219" t="s">
        <v>71</v>
      </c>
      <c r="N24" s="220" t="s">
        <v>72</v>
      </c>
      <c r="O24" s="171" t="s">
        <v>169</v>
      </c>
    </row>
    <row r="25" spans="1:15" s="160" customFormat="1" ht="22.5" customHeight="1">
      <c r="A25" s="159">
        <v>1</v>
      </c>
      <c r="B25" s="151" t="s">
        <v>40</v>
      </c>
      <c r="C25" s="152" t="s">
        <v>34</v>
      </c>
      <c r="D25" s="152">
        <f>přehled!V17</f>
        <v>201</v>
      </c>
      <c r="E25" s="153">
        <f>přehled!W17</f>
        <v>175</v>
      </c>
      <c r="F25" s="152">
        <f>přehled!X17</f>
        <v>149</v>
      </c>
      <c r="G25" s="152">
        <f>přehled!Y17</f>
        <v>141</v>
      </c>
      <c r="H25" s="153">
        <f>přehled!Z17</f>
        <v>163</v>
      </c>
      <c r="I25" s="152">
        <f>přehled!AA17</f>
        <v>190</v>
      </c>
      <c r="J25" s="164">
        <f aca="true" t="shared" si="3" ref="J25:J32">SUM(D25:I25)</f>
        <v>1019</v>
      </c>
      <c r="K25" s="154">
        <f>přehled!AB17</f>
        <v>0</v>
      </c>
      <c r="L25" s="221">
        <f>přehled!AC17</f>
        <v>1019</v>
      </c>
      <c r="M25" s="156">
        <f aca="true" t="shared" si="4" ref="M25:M32">SUM(L25/6)</f>
        <v>169.83333333333334</v>
      </c>
      <c r="N25" s="165">
        <f aca="true" t="shared" si="5" ref="N25:N32">MAX(D25:I25)</f>
        <v>201</v>
      </c>
      <c r="O25" s="110" t="s">
        <v>41</v>
      </c>
    </row>
    <row r="26" spans="1:19" s="160" customFormat="1" ht="22.5" customHeight="1">
      <c r="A26" s="159">
        <v>2</v>
      </c>
      <c r="B26" s="151" t="s">
        <v>36</v>
      </c>
      <c r="C26" s="152" t="s">
        <v>34</v>
      </c>
      <c r="D26" s="153">
        <f>přehled!V13</f>
        <v>167</v>
      </c>
      <c r="E26" s="152">
        <f>přehled!W13</f>
        <v>137</v>
      </c>
      <c r="F26" s="153">
        <f>přehled!X13</f>
        <v>176</v>
      </c>
      <c r="G26" s="152">
        <f>přehled!Y13</f>
        <v>176</v>
      </c>
      <c r="H26" s="152">
        <f>přehled!Z13</f>
        <v>145</v>
      </c>
      <c r="I26" s="152">
        <f>přehled!AA13</f>
        <v>140</v>
      </c>
      <c r="J26" s="164">
        <f t="shared" si="3"/>
        <v>941</v>
      </c>
      <c r="K26" s="154">
        <f>přehled!AB13</f>
        <v>0</v>
      </c>
      <c r="L26" s="221">
        <f>přehled!AC13</f>
        <v>941</v>
      </c>
      <c r="M26" s="156">
        <f t="shared" si="4"/>
        <v>156.83333333333334</v>
      </c>
      <c r="N26" s="165">
        <f t="shared" si="5"/>
        <v>176</v>
      </c>
      <c r="O26" s="162" t="s">
        <v>21</v>
      </c>
      <c r="S26" s="172"/>
    </row>
    <row r="27" spans="1:15" s="160" customFormat="1" ht="22.5" customHeight="1">
      <c r="A27" s="164">
        <v>3</v>
      </c>
      <c r="B27" s="151" t="s">
        <v>38</v>
      </c>
      <c r="C27" s="152" t="s">
        <v>34</v>
      </c>
      <c r="D27" s="152">
        <f>přehled!V15</f>
        <v>151</v>
      </c>
      <c r="E27" s="153">
        <f>přehled!W15</f>
        <v>166</v>
      </c>
      <c r="F27" s="152">
        <f>přehled!X15</f>
        <v>165</v>
      </c>
      <c r="G27" s="152">
        <f>přehled!Y15</f>
        <v>188</v>
      </c>
      <c r="H27" s="152">
        <f>přehled!Z15</f>
        <v>137</v>
      </c>
      <c r="I27" s="152">
        <f>přehled!AA15</f>
        <v>122</v>
      </c>
      <c r="J27" s="164">
        <f t="shared" si="3"/>
        <v>929</v>
      </c>
      <c r="K27" s="154">
        <f>přehled!AB15</f>
        <v>0</v>
      </c>
      <c r="L27" s="221">
        <f>přehled!AC15</f>
        <v>929</v>
      </c>
      <c r="M27" s="156">
        <f t="shared" si="4"/>
        <v>154.83333333333334</v>
      </c>
      <c r="N27" s="165">
        <f t="shared" si="5"/>
        <v>188</v>
      </c>
      <c r="O27" s="158" t="s">
        <v>25</v>
      </c>
    </row>
    <row r="28" spans="1:15" s="160" customFormat="1" ht="22.5" customHeight="1">
      <c r="A28" s="159">
        <v>4</v>
      </c>
      <c r="B28" s="151" t="s">
        <v>42</v>
      </c>
      <c r="C28" s="152" t="s">
        <v>34</v>
      </c>
      <c r="D28" s="152">
        <f>přehled!V18</f>
        <v>174</v>
      </c>
      <c r="E28" s="153">
        <f>přehled!W18</f>
        <v>153</v>
      </c>
      <c r="F28" s="153">
        <f>přehled!X18</f>
        <v>138</v>
      </c>
      <c r="G28" s="152">
        <f>přehled!Y18</f>
        <v>138</v>
      </c>
      <c r="H28" s="152">
        <f>přehled!Z18</f>
        <v>165</v>
      </c>
      <c r="I28" s="152">
        <f>přehled!AA18</f>
        <v>145</v>
      </c>
      <c r="J28" s="164">
        <f t="shared" si="3"/>
        <v>913</v>
      </c>
      <c r="K28" s="154">
        <f>přehled!AB18</f>
        <v>0</v>
      </c>
      <c r="L28" s="221">
        <f>přehled!AC18</f>
        <v>913</v>
      </c>
      <c r="M28" s="156">
        <f t="shared" si="4"/>
        <v>152.16666666666666</v>
      </c>
      <c r="N28" s="165">
        <f t="shared" si="5"/>
        <v>174</v>
      </c>
      <c r="O28" s="158" t="s">
        <v>25</v>
      </c>
    </row>
    <row r="29" spans="1:15" s="160" customFormat="1" ht="22.5" customHeight="1">
      <c r="A29" s="159">
        <v>5</v>
      </c>
      <c r="B29" s="113" t="s">
        <v>37</v>
      </c>
      <c r="C29" s="152" t="s">
        <v>34</v>
      </c>
      <c r="D29" s="153">
        <f>přehled!V14</f>
        <v>136</v>
      </c>
      <c r="E29" s="152">
        <f>přehled!W14</f>
        <v>164</v>
      </c>
      <c r="F29" s="153">
        <f>přehled!X14</f>
        <v>114</v>
      </c>
      <c r="G29" s="152">
        <f>přehled!Y14</f>
        <v>137</v>
      </c>
      <c r="H29" s="152">
        <f>přehled!Z14</f>
        <v>160</v>
      </c>
      <c r="I29" s="152">
        <f>přehled!AA14</f>
        <v>114</v>
      </c>
      <c r="J29" s="164">
        <f t="shared" si="3"/>
        <v>825</v>
      </c>
      <c r="K29" s="154">
        <f>přehled!AB14</f>
        <v>0</v>
      </c>
      <c r="L29" s="221">
        <f>přehled!AC14</f>
        <v>825</v>
      </c>
      <c r="M29" s="156">
        <f t="shared" si="4"/>
        <v>137.5</v>
      </c>
      <c r="N29" s="165">
        <f t="shared" si="5"/>
        <v>164</v>
      </c>
      <c r="O29" s="162" t="s">
        <v>21</v>
      </c>
    </row>
    <row r="30" spans="1:15" s="160" customFormat="1" ht="22.5" customHeight="1">
      <c r="A30" s="159">
        <v>6</v>
      </c>
      <c r="B30" s="151" t="s">
        <v>39</v>
      </c>
      <c r="C30" s="152" t="s">
        <v>34</v>
      </c>
      <c r="D30" s="152">
        <f>přehled!V16</f>
        <v>122</v>
      </c>
      <c r="E30" s="153">
        <f>přehled!W16</f>
        <v>94</v>
      </c>
      <c r="F30" s="152">
        <f>přehled!X16</f>
        <v>107</v>
      </c>
      <c r="G30" s="152">
        <f>přehled!Y16</f>
        <v>102</v>
      </c>
      <c r="H30" s="153">
        <f>přehled!Z16</f>
        <v>98</v>
      </c>
      <c r="I30" s="152">
        <f>přehled!AA16</f>
        <v>84</v>
      </c>
      <c r="J30" s="164">
        <f t="shared" si="3"/>
        <v>607</v>
      </c>
      <c r="K30" s="154">
        <f>přehled!AB16</f>
        <v>0</v>
      </c>
      <c r="L30" s="221">
        <f>přehled!AC16</f>
        <v>607</v>
      </c>
      <c r="M30" s="156">
        <f t="shared" si="4"/>
        <v>101.16666666666667</v>
      </c>
      <c r="N30" s="165">
        <f t="shared" si="5"/>
        <v>122</v>
      </c>
      <c r="O30" s="162" t="s">
        <v>74</v>
      </c>
    </row>
    <row r="31" spans="1:15" s="160" customFormat="1" ht="22.5" customHeight="1">
      <c r="A31" s="159">
        <v>7</v>
      </c>
      <c r="B31" s="151" t="s">
        <v>43</v>
      </c>
      <c r="C31" s="152" t="s">
        <v>34</v>
      </c>
      <c r="D31" s="152">
        <f>přehled!V19</f>
        <v>97</v>
      </c>
      <c r="E31" s="153">
        <f>přehled!W19</f>
        <v>121</v>
      </c>
      <c r="F31" s="153">
        <f>přehled!X19</f>
        <v>90</v>
      </c>
      <c r="G31" s="152">
        <f>přehled!Y19</f>
        <v>97</v>
      </c>
      <c r="H31" s="152">
        <f>přehled!Z19</f>
        <v>94</v>
      </c>
      <c r="I31" s="152">
        <f>přehled!AA19</f>
        <v>105</v>
      </c>
      <c r="J31" s="164">
        <f t="shared" si="3"/>
        <v>604</v>
      </c>
      <c r="K31" s="154">
        <f>přehled!AB19</f>
        <v>0</v>
      </c>
      <c r="L31" s="221">
        <f>přehled!AC19</f>
        <v>604</v>
      </c>
      <c r="M31" s="156">
        <f t="shared" si="4"/>
        <v>100.66666666666667</v>
      </c>
      <c r="N31" s="165">
        <f t="shared" si="5"/>
        <v>121</v>
      </c>
      <c r="O31" s="110" t="s">
        <v>41</v>
      </c>
    </row>
    <row r="32" spans="1:15" s="160" customFormat="1" ht="22.5" customHeight="1">
      <c r="A32" s="159">
        <v>8</v>
      </c>
      <c r="B32" s="151" t="s">
        <v>35</v>
      </c>
      <c r="C32" s="152" t="s">
        <v>34</v>
      </c>
      <c r="D32" s="152">
        <f>přehled!V12</f>
        <v>112</v>
      </c>
      <c r="E32" s="152">
        <f>přehled!W12</f>
        <v>112</v>
      </c>
      <c r="F32" s="153">
        <f>přehled!X12</f>
        <v>84</v>
      </c>
      <c r="G32" s="153">
        <f>přehled!Y12</f>
        <v>78</v>
      </c>
      <c r="H32" s="152">
        <f>přehled!Z12</f>
        <v>90</v>
      </c>
      <c r="I32" s="152">
        <f>přehled!AA12</f>
        <v>78</v>
      </c>
      <c r="J32" s="164">
        <f t="shared" si="3"/>
        <v>554</v>
      </c>
      <c r="K32" s="154">
        <f>přehled!AB12</f>
        <v>0</v>
      </c>
      <c r="L32" s="221">
        <f>přehled!AC12</f>
        <v>554</v>
      </c>
      <c r="M32" s="156">
        <f t="shared" si="4"/>
        <v>92.33333333333333</v>
      </c>
      <c r="N32" s="165">
        <f t="shared" si="5"/>
        <v>112</v>
      </c>
      <c r="O32" s="162" t="s">
        <v>21</v>
      </c>
    </row>
    <row r="33" spans="1:15" s="160" customFormat="1" ht="22.5" customHeight="1">
      <c r="A33" s="175"/>
      <c r="B33" s="176"/>
      <c r="C33" s="168"/>
      <c r="D33" s="168"/>
      <c r="E33" s="177"/>
      <c r="F33" s="168"/>
      <c r="G33" s="168"/>
      <c r="H33" s="168"/>
      <c r="I33" s="168"/>
      <c r="J33" s="175"/>
      <c r="K33" s="169"/>
      <c r="L33" s="169"/>
      <c r="M33" s="178"/>
      <c r="N33" s="179"/>
      <c r="O33" s="180"/>
    </row>
    <row r="34" spans="1:15" s="160" customFormat="1" ht="24.75" customHeight="1">
      <c r="A34" s="182"/>
      <c r="B34" s="197"/>
      <c r="C34" s="168"/>
      <c r="D34" s="168"/>
      <c r="E34" s="177"/>
      <c r="F34" s="168"/>
      <c r="G34" s="168"/>
      <c r="H34" s="168"/>
      <c r="I34" s="168"/>
      <c r="J34" s="175"/>
      <c r="K34" s="169"/>
      <c r="L34" s="169"/>
      <c r="M34" s="178"/>
      <c r="N34" s="179"/>
      <c r="O34" s="181"/>
    </row>
    <row r="35" spans="1:15" s="160" customFormat="1" ht="24.75" customHeight="1">
      <c r="A35" s="169"/>
      <c r="B35" s="167" t="s">
        <v>75</v>
      </c>
      <c r="C35" s="168"/>
      <c r="D35" s="168"/>
      <c r="E35" s="168"/>
      <c r="F35" s="168"/>
      <c r="G35" s="168"/>
      <c r="H35" s="168"/>
      <c r="I35" s="168"/>
      <c r="J35" s="169"/>
      <c r="K35" s="169"/>
      <c r="L35" s="169"/>
      <c r="M35" s="170"/>
      <c r="N35" s="166"/>
      <c r="O35" s="171"/>
    </row>
    <row r="36" spans="1:15" s="160" customFormat="1" ht="24.75" customHeight="1">
      <c r="A36" s="169"/>
      <c r="B36" s="167"/>
      <c r="C36" s="168"/>
      <c r="D36" s="168"/>
      <c r="E36" s="168"/>
      <c r="F36" s="168"/>
      <c r="G36" s="168"/>
      <c r="H36" s="168"/>
      <c r="I36" s="168"/>
      <c r="J36" s="169"/>
      <c r="K36" s="169"/>
      <c r="L36" s="169"/>
      <c r="M36" s="170"/>
      <c r="N36" s="166"/>
      <c r="O36" s="171"/>
    </row>
    <row r="37" spans="1:15" s="160" customFormat="1" ht="22.5" customHeight="1">
      <c r="A37" s="215" t="s">
        <v>61</v>
      </c>
      <c r="B37" s="216" t="s">
        <v>0</v>
      </c>
      <c r="C37" s="216" t="s">
        <v>62</v>
      </c>
      <c r="D37" s="216" t="s">
        <v>63</v>
      </c>
      <c r="E37" s="216" t="s">
        <v>64</v>
      </c>
      <c r="F37" s="216" t="s">
        <v>65</v>
      </c>
      <c r="G37" s="216" t="s">
        <v>66</v>
      </c>
      <c r="H37" s="216" t="s">
        <v>67</v>
      </c>
      <c r="I37" s="216" t="s">
        <v>68</v>
      </c>
      <c r="J37" s="217" t="s">
        <v>10</v>
      </c>
      <c r="K37" s="217" t="s">
        <v>69</v>
      </c>
      <c r="L37" s="218" t="s">
        <v>70</v>
      </c>
      <c r="M37" s="219" t="s">
        <v>71</v>
      </c>
      <c r="N37" s="220" t="s">
        <v>72</v>
      </c>
      <c r="O37" s="171" t="s">
        <v>169</v>
      </c>
    </row>
    <row r="38" spans="1:15" s="160" customFormat="1" ht="22.5" customHeight="1">
      <c r="A38" s="164">
        <v>1</v>
      </c>
      <c r="B38" s="113" t="s">
        <v>46</v>
      </c>
      <c r="C38" s="173" t="s">
        <v>45</v>
      </c>
      <c r="D38" s="173">
        <f>přehled!V21</f>
        <v>213</v>
      </c>
      <c r="E38" s="173">
        <f>přehled!W21</f>
        <v>155</v>
      </c>
      <c r="F38" s="173">
        <f>přehled!X21</f>
        <v>194</v>
      </c>
      <c r="G38" s="183">
        <f>přehled!Y21</f>
        <v>162</v>
      </c>
      <c r="H38" s="173">
        <f>přehled!Z21</f>
        <v>169</v>
      </c>
      <c r="I38" s="183">
        <f>přehled!AA21</f>
        <v>165</v>
      </c>
      <c r="J38" s="164">
        <f aca="true" t="shared" si="6" ref="J38:J48">SUM(D38:I38)</f>
        <v>1058</v>
      </c>
      <c r="K38" s="154">
        <f>přehled!AB21</f>
        <v>0</v>
      </c>
      <c r="L38" s="221">
        <f>přehled!AC21</f>
        <v>1058</v>
      </c>
      <c r="M38" s="156">
        <f aca="true" t="shared" si="7" ref="M38:M48">SUM(L38/6)</f>
        <v>176.33333333333334</v>
      </c>
      <c r="N38" s="184">
        <f aca="true" t="shared" si="8" ref="N38:N48">MAX(D38:I38)</f>
        <v>213</v>
      </c>
      <c r="O38" s="162" t="s">
        <v>74</v>
      </c>
    </row>
    <row r="39" spans="1:15" s="161" customFormat="1" ht="24.75" customHeight="1">
      <c r="A39" s="164">
        <v>2</v>
      </c>
      <c r="B39" s="113" t="s">
        <v>51</v>
      </c>
      <c r="C39" s="173" t="s">
        <v>45</v>
      </c>
      <c r="D39" s="173">
        <f>přehled!V25</f>
        <v>144</v>
      </c>
      <c r="E39" s="183">
        <f>přehled!W25</f>
        <v>177</v>
      </c>
      <c r="F39" s="173">
        <f>přehled!X25</f>
        <v>190</v>
      </c>
      <c r="G39" s="183">
        <f>přehled!Y25</f>
        <v>153</v>
      </c>
      <c r="H39" s="173">
        <f>přehled!Z25</f>
        <v>143</v>
      </c>
      <c r="I39" s="173">
        <f>přehled!AA25</f>
        <v>170</v>
      </c>
      <c r="J39" s="164">
        <f t="shared" si="6"/>
        <v>977</v>
      </c>
      <c r="K39" s="154">
        <f>přehled!AB25</f>
        <v>60</v>
      </c>
      <c r="L39" s="221">
        <f>přehled!AC25</f>
        <v>1037</v>
      </c>
      <c r="M39" s="156">
        <f t="shared" si="7"/>
        <v>172.83333333333334</v>
      </c>
      <c r="N39" s="184">
        <f t="shared" si="8"/>
        <v>190</v>
      </c>
      <c r="O39" s="110" t="s">
        <v>41</v>
      </c>
    </row>
    <row r="40" spans="1:15" s="161" customFormat="1" ht="24.75" customHeight="1">
      <c r="A40" s="164">
        <v>3</v>
      </c>
      <c r="B40" s="113" t="s">
        <v>56</v>
      </c>
      <c r="C40" s="173" t="s">
        <v>45</v>
      </c>
      <c r="D40" s="185">
        <f>přehled!V30</f>
        <v>132</v>
      </c>
      <c r="E40" s="185">
        <f>přehled!W30</f>
        <v>157</v>
      </c>
      <c r="F40" s="185">
        <f>přehled!X30</f>
        <v>135</v>
      </c>
      <c r="G40" s="185">
        <f>přehled!Y30</f>
        <v>151</v>
      </c>
      <c r="H40" s="185">
        <f>přehled!Z30</f>
        <v>185</v>
      </c>
      <c r="I40" s="185">
        <f>přehled!AA30</f>
        <v>179</v>
      </c>
      <c r="J40" s="164">
        <f t="shared" si="6"/>
        <v>939</v>
      </c>
      <c r="K40" s="154">
        <f>přehled!AB30</f>
        <v>0</v>
      </c>
      <c r="L40" s="221">
        <f>přehled!AC30</f>
        <v>939</v>
      </c>
      <c r="M40" s="156">
        <f t="shared" si="7"/>
        <v>156.5</v>
      </c>
      <c r="N40" s="174">
        <f t="shared" si="8"/>
        <v>185</v>
      </c>
      <c r="O40" s="158" t="s">
        <v>33</v>
      </c>
    </row>
    <row r="41" spans="1:256" ht="22.5" customHeight="1">
      <c r="A41" s="164">
        <v>4</v>
      </c>
      <c r="B41" s="113" t="s">
        <v>77</v>
      </c>
      <c r="C41" s="173" t="s">
        <v>45</v>
      </c>
      <c r="D41" s="173">
        <f>přehled!V28</f>
        <v>147</v>
      </c>
      <c r="E41" s="173">
        <f>přehled!W28</f>
        <v>142</v>
      </c>
      <c r="F41" s="173">
        <f>přehled!X28</f>
        <v>130</v>
      </c>
      <c r="G41" s="183">
        <f>přehled!Y28</f>
        <v>121</v>
      </c>
      <c r="H41" s="173">
        <f>přehled!Z28</f>
        <v>150</v>
      </c>
      <c r="I41" s="173">
        <f>přehled!AA28</f>
        <v>135</v>
      </c>
      <c r="J41" s="164">
        <f t="shared" si="6"/>
        <v>825</v>
      </c>
      <c r="K41" s="154">
        <f>přehled!AB28</f>
        <v>60</v>
      </c>
      <c r="L41" s="221">
        <f>přehled!AC28</f>
        <v>885</v>
      </c>
      <c r="M41" s="156">
        <f t="shared" si="7"/>
        <v>147.5</v>
      </c>
      <c r="N41" s="184">
        <f t="shared" si="8"/>
        <v>150</v>
      </c>
      <c r="O41" s="158" t="s">
        <v>21</v>
      </c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15" s="160" customFormat="1" ht="22.5" customHeight="1">
      <c r="A42" s="164">
        <v>5</v>
      </c>
      <c r="B42" s="113" t="s">
        <v>49</v>
      </c>
      <c r="C42" s="173" t="s">
        <v>45</v>
      </c>
      <c r="D42" s="173">
        <f>přehled!V23</f>
        <v>139</v>
      </c>
      <c r="E42" s="173">
        <f>přehled!W23</f>
        <v>191</v>
      </c>
      <c r="F42" s="173">
        <f>přehled!X23</f>
        <v>134</v>
      </c>
      <c r="G42" s="183">
        <f>přehled!Y23</f>
        <v>133</v>
      </c>
      <c r="H42" s="173">
        <f>přehled!Z23</f>
        <v>120</v>
      </c>
      <c r="I42" s="183">
        <f>přehled!AA23</f>
        <v>151</v>
      </c>
      <c r="J42" s="164">
        <f t="shared" si="6"/>
        <v>868</v>
      </c>
      <c r="K42" s="154">
        <f>přehled!AB23</f>
        <v>0</v>
      </c>
      <c r="L42" s="221">
        <f>přehled!AC23</f>
        <v>868</v>
      </c>
      <c r="M42" s="156">
        <f t="shared" si="7"/>
        <v>144.66666666666666</v>
      </c>
      <c r="N42" s="184">
        <f t="shared" si="8"/>
        <v>191</v>
      </c>
      <c r="O42" s="158" t="s">
        <v>23</v>
      </c>
    </row>
    <row r="43" spans="1:15" s="161" customFormat="1" ht="24.75" customHeight="1">
      <c r="A43" s="164">
        <v>6</v>
      </c>
      <c r="B43" s="113" t="s">
        <v>44</v>
      </c>
      <c r="C43" s="173" t="s">
        <v>45</v>
      </c>
      <c r="D43" s="173">
        <f>přehled!V20</f>
        <v>106</v>
      </c>
      <c r="E43" s="173">
        <f>přehled!W20</f>
        <v>101</v>
      </c>
      <c r="F43" s="173">
        <f>přehled!X20</f>
        <v>125</v>
      </c>
      <c r="G43" s="173">
        <f>přehled!Y20</f>
        <v>148</v>
      </c>
      <c r="H43" s="183">
        <f>přehled!Z20</f>
        <v>150</v>
      </c>
      <c r="I43" s="173">
        <f>přehled!AA20</f>
        <v>156</v>
      </c>
      <c r="J43" s="164">
        <f t="shared" si="6"/>
        <v>786</v>
      </c>
      <c r="K43" s="154">
        <f>přehled!AB20</f>
        <v>60</v>
      </c>
      <c r="L43" s="221">
        <f>přehled!AC20</f>
        <v>846</v>
      </c>
      <c r="M43" s="156">
        <f t="shared" si="7"/>
        <v>141</v>
      </c>
      <c r="N43" s="184">
        <f t="shared" si="8"/>
        <v>156</v>
      </c>
      <c r="O43" s="162" t="s">
        <v>21</v>
      </c>
    </row>
    <row r="44" spans="1:15" s="161" customFormat="1" ht="24.75" customHeight="1">
      <c r="A44" s="164">
        <v>7</v>
      </c>
      <c r="B44" s="113" t="s">
        <v>47</v>
      </c>
      <c r="C44" s="173" t="s">
        <v>45</v>
      </c>
      <c r="D44" s="173">
        <f>přehled!V22</f>
        <v>86</v>
      </c>
      <c r="E44" s="173">
        <f>přehled!W22</f>
        <v>140</v>
      </c>
      <c r="F44" s="173">
        <f>přehled!X22</f>
        <v>100</v>
      </c>
      <c r="G44" s="183">
        <f>přehled!Y22</f>
        <v>131</v>
      </c>
      <c r="H44" s="173">
        <f>přehled!Z22</f>
        <v>102</v>
      </c>
      <c r="I44" s="183">
        <f>přehled!AA22</f>
        <v>110</v>
      </c>
      <c r="J44" s="164">
        <f t="shared" si="6"/>
        <v>669</v>
      </c>
      <c r="K44" s="154">
        <f>přehled!AB22</f>
        <v>0</v>
      </c>
      <c r="L44" s="221">
        <f>přehled!AC22</f>
        <v>669</v>
      </c>
      <c r="M44" s="156">
        <f t="shared" si="7"/>
        <v>111.5</v>
      </c>
      <c r="N44" s="184">
        <f t="shared" si="8"/>
        <v>140</v>
      </c>
      <c r="O44" s="162" t="s">
        <v>76</v>
      </c>
    </row>
    <row r="45" spans="1:15" s="161" customFormat="1" ht="24.75" customHeight="1">
      <c r="A45" s="164">
        <v>8</v>
      </c>
      <c r="B45" s="113" t="s">
        <v>55</v>
      </c>
      <c r="C45" s="173" t="s">
        <v>45</v>
      </c>
      <c r="D45" s="185">
        <f>přehled!V29</f>
        <v>97</v>
      </c>
      <c r="E45" s="185">
        <f>přehled!W29</f>
        <v>99</v>
      </c>
      <c r="F45" s="185">
        <f>přehled!X29</f>
        <v>87</v>
      </c>
      <c r="G45" s="185">
        <f>přehled!Y29</f>
        <v>85</v>
      </c>
      <c r="H45" s="185">
        <f>přehled!Z29</f>
        <v>110</v>
      </c>
      <c r="I45" s="185">
        <f>přehled!AA29</f>
        <v>98</v>
      </c>
      <c r="J45" s="164">
        <f t="shared" si="6"/>
        <v>576</v>
      </c>
      <c r="K45" s="154">
        <f>přehled!AB29</f>
        <v>60</v>
      </c>
      <c r="L45" s="221">
        <f>přehled!AC29</f>
        <v>636</v>
      </c>
      <c r="M45" s="225">
        <f t="shared" si="7"/>
        <v>106</v>
      </c>
      <c r="N45" s="174">
        <f t="shared" si="8"/>
        <v>110</v>
      </c>
      <c r="O45" s="158" t="s">
        <v>18</v>
      </c>
    </row>
    <row r="46" spans="1:15" s="160" customFormat="1" ht="22.5" customHeight="1">
      <c r="A46" s="164">
        <v>9</v>
      </c>
      <c r="B46" s="113" t="s">
        <v>52</v>
      </c>
      <c r="C46" s="173" t="s">
        <v>45</v>
      </c>
      <c r="D46" s="173">
        <f>přehled!V26</f>
        <v>115</v>
      </c>
      <c r="E46" s="183">
        <f>přehled!W26</f>
        <v>69</v>
      </c>
      <c r="F46" s="173">
        <f>přehled!X26</f>
        <v>83</v>
      </c>
      <c r="G46" s="173">
        <f>přehled!Y26</f>
        <v>85</v>
      </c>
      <c r="H46" s="183">
        <f>přehled!Z26</f>
        <v>101</v>
      </c>
      <c r="I46" s="173">
        <f>přehled!AA26</f>
        <v>79</v>
      </c>
      <c r="J46" s="164">
        <f t="shared" si="6"/>
        <v>532</v>
      </c>
      <c r="K46" s="154">
        <f>přehled!AB26</f>
        <v>0</v>
      </c>
      <c r="L46" s="221">
        <f>přehled!AC26</f>
        <v>532</v>
      </c>
      <c r="M46" s="156">
        <f t="shared" si="7"/>
        <v>88.66666666666667</v>
      </c>
      <c r="N46" s="184">
        <f t="shared" si="8"/>
        <v>115</v>
      </c>
      <c r="O46" s="162" t="s">
        <v>21</v>
      </c>
    </row>
    <row r="47" spans="1:15" s="160" customFormat="1" ht="22.5" customHeight="1">
      <c r="A47" s="164"/>
      <c r="B47" s="113" t="s">
        <v>50</v>
      </c>
      <c r="C47" s="173" t="s">
        <v>45</v>
      </c>
      <c r="D47" s="173">
        <f>přehled!V24</f>
        <v>0</v>
      </c>
      <c r="E47" s="173">
        <f>přehled!W24</f>
        <v>0</v>
      </c>
      <c r="F47" s="173">
        <f>přehled!X24</f>
        <v>0</v>
      </c>
      <c r="G47" s="173">
        <f>přehled!Y24</f>
        <v>0</v>
      </c>
      <c r="H47" s="183">
        <f>přehled!Z24</f>
        <v>0</v>
      </c>
      <c r="I47" s="183">
        <f>přehled!AA24</f>
        <v>0</v>
      </c>
      <c r="J47" s="164">
        <f t="shared" si="6"/>
        <v>0</v>
      </c>
      <c r="K47" s="154">
        <f>přehled!AB24</f>
        <v>0</v>
      </c>
      <c r="L47" s="221">
        <f>přehled!AC24</f>
        <v>0</v>
      </c>
      <c r="M47" s="156">
        <f t="shared" si="7"/>
        <v>0</v>
      </c>
      <c r="N47" s="184">
        <f t="shared" si="8"/>
        <v>0</v>
      </c>
      <c r="O47" s="162" t="s">
        <v>21</v>
      </c>
    </row>
    <row r="48" spans="1:15" s="160" customFormat="1" ht="22.5" customHeight="1">
      <c r="A48" s="164"/>
      <c r="B48" s="113" t="s">
        <v>53</v>
      </c>
      <c r="C48" s="173" t="s">
        <v>45</v>
      </c>
      <c r="D48" s="173">
        <f>přehled!V27</f>
        <v>0</v>
      </c>
      <c r="E48" s="173">
        <f>přehled!W27</f>
        <v>0</v>
      </c>
      <c r="F48" s="173">
        <f>přehled!X27</f>
        <v>0</v>
      </c>
      <c r="G48" s="183">
        <f>přehled!Y27</f>
        <v>0</v>
      </c>
      <c r="H48" s="173">
        <f>přehled!Z27</f>
        <v>0</v>
      </c>
      <c r="I48" s="173">
        <f>přehled!AA27</f>
        <v>0</v>
      </c>
      <c r="J48" s="164">
        <f t="shared" si="6"/>
        <v>0</v>
      </c>
      <c r="K48" s="154">
        <f>přehled!AB27</f>
        <v>0</v>
      </c>
      <c r="L48" s="221">
        <f>přehled!AC27</f>
        <v>0</v>
      </c>
      <c r="M48" s="156">
        <f t="shared" si="7"/>
        <v>0</v>
      </c>
      <c r="N48" s="184">
        <f t="shared" si="8"/>
        <v>0</v>
      </c>
      <c r="O48" s="158" t="s">
        <v>18</v>
      </c>
    </row>
    <row r="49" spans="1:15" s="160" customFormat="1" ht="22.5" customHeight="1">
      <c r="A49" s="186"/>
      <c r="B49" s="211"/>
      <c r="C49" s="187"/>
      <c r="D49" s="187"/>
      <c r="E49" s="187"/>
      <c r="F49" s="187"/>
      <c r="G49" s="187"/>
      <c r="H49" s="187"/>
      <c r="I49" s="187"/>
      <c r="J49" s="186"/>
      <c r="K49" s="186"/>
      <c r="L49" s="188"/>
      <c r="M49" s="188"/>
      <c r="N49" s="186"/>
      <c r="O49" s="189"/>
    </row>
    <row r="50" spans="1:15" s="160" customFormat="1" ht="22.5" customHeight="1">
      <c r="A50" s="186"/>
      <c r="B50" s="187" t="s">
        <v>170</v>
      </c>
      <c r="C50" s="187"/>
      <c r="D50" s="187"/>
      <c r="E50" s="187"/>
      <c r="F50" s="187"/>
      <c r="G50" s="187"/>
      <c r="H50" s="187"/>
      <c r="I50" s="187"/>
      <c r="J50" s="186"/>
      <c r="K50" s="186"/>
      <c r="L50" s="188"/>
      <c r="M50" s="188"/>
      <c r="N50" s="186"/>
      <c r="O50" s="189"/>
    </row>
    <row r="51" spans="1:15" s="160" customFormat="1" ht="22.5" customHeight="1">
      <c r="A51" s="186"/>
      <c r="B51" s="211"/>
      <c r="C51" s="187"/>
      <c r="D51" s="187"/>
      <c r="E51" s="187"/>
      <c r="F51" s="187"/>
      <c r="G51" s="187"/>
      <c r="H51" s="187"/>
      <c r="I51" s="187"/>
      <c r="J51" s="186"/>
      <c r="K51" s="186"/>
      <c r="L51" s="188"/>
      <c r="M51" s="188"/>
      <c r="N51" s="186"/>
      <c r="O51" s="189"/>
    </row>
    <row r="52" spans="1:15" s="160" customFormat="1" ht="22.5" customHeight="1">
      <c r="A52" s="186"/>
      <c r="B52" s="211"/>
      <c r="C52" s="187"/>
      <c r="D52" s="187"/>
      <c r="E52" s="187"/>
      <c r="F52" s="187"/>
      <c r="G52" s="187"/>
      <c r="H52" s="187"/>
      <c r="I52" s="187"/>
      <c r="J52" s="186"/>
      <c r="K52" s="186"/>
      <c r="L52" s="188"/>
      <c r="M52" s="188"/>
      <c r="N52" s="186"/>
      <c r="O52" s="189"/>
    </row>
    <row r="53" spans="1:15" s="160" customFormat="1" ht="22.5" customHeight="1">
      <c r="A53" s="186"/>
      <c r="B53" s="211"/>
      <c r="C53" s="187"/>
      <c r="D53" s="187"/>
      <c r="E53" s="187"/>
      <c r="F53" s="187"/>
      <c r="G53" s="187"/>
      <c r="H53" s="187"/>
      <c r="I53" s="187"/>
      <c r="J53" s="186"/>
      <c r="K53" s="186"/>
      <c r="L53" s="188"/>
      <c r="M53" s="188"/>
      <c r="N53" s="186"/>
      <c r="O53" s="189"/>
    </row>
    <row r="54" spans="1:15" s="161" customFormat="1" ht="24.75" customHeight="1">
      <c r="A54" s="175"/>
      <c r="B54" s="211"/>
      <c r="C54" s="187"/>
      <c r="D54" s="187"/>
      <c r="E54" s="187"/>
      <c r="F54" s="187"/>
      <c r="G54" s="187"/>
      <c r="H54" s="187"/>
      <c r="I54" s="187"/>
      <c r="J54" s="186"/>
      <c r="K54" s="186"/>
      <c r="L54" s="188"/>
      <c r="M54" s="188"/>
      <c r="N54" s="186"/>
      <c r="O54" s="189"/>
    </row>
    <row r="55" spans="1:15" s="160" customFormat="1" ht="24.75" customHeight="1">
      <c r="A55" s="175"/>
      <c r="B55" s="211"/>
      <c r="C55" s="187"/>
      <c r="D55" s="187"/>
      <c r="E55" s="187"/>
      <c r="F55" s="187"/>
      <c r="G55" s="187"/>
      <c r="H55" s="187"/>
      <c r="I55" s="187"/>
      <c r="J55" s="186"/>
      <c r="K55" s="186"/>
      <c r="L55" s="188"/>
      <c r="M55" s="188"/>
      <c r="N55" s="186"/>
      <c r="O55" s="189"/>
    </row>
    <row r="56" spans="1:15" s="160" customFormat="1" ht="22.5" customHeight="1">
      <c r="A56" s="175"/>
      <c r="B56" s="212"/>
      <c r="C56" s="190"/>
      <c r="D56" s="191"/>
      <c r="E56" s="191"/>
      <c r="F56" s="191"/>
      <c r="G56" s="191"/>
      <c r="H56" s="191"/>
      <c r="I56" s="191"/>
      <c r="J56" s="175"/>
      <c r="K56" s="192"/>
      <c r="L56" s="175"/>
      <c r="M56" s="188"/>
      <c r="N56" s="186"/>
      <c r="O56" s="189"/>
    </row>
    <row r="57" spans="1:15" s="149" customFormat="1" ht="22.5" customHeight="1">
      <c r="A57" s="175"/>
      <c r="B57" s="212"/>
      <c r="C57" s="190"/>
      <c r="D57" s="191"/>
      <c r="E57" s="191"/>
      <c r="F57" s="191"/>
      <c r="G57" s="191"/>
      <c r="H57" s="191"/>
      <c r="I57" s="191"/>
      <c r="J57" s="175"/>
      <c r="K57" s="192"/>
      <c r="L57" s="175"/>
      <c r="M57" s="193"/>
      <c r="N57" s="194"/>
      <c r="O57" s="195"/>
    </row>
    <row r="58" spans="1:15" s="160" customFormat="1" ht="22.5" customHeight="1">
      <c r="A58" s="175"/>
      <c r="B58" s="212"/>
      <c r="C58" s="190"/>
      <c r="D58" s="191"/>
      <c r="E58" s="191"/>
      <c r="F58" s="191"/>
      <c r="G58" s="191"/>
      <c r="H58" s="191"/>
      <c r="I58" s="191"/>
      <c r="J58" s="175"/>
      <c r="K58" s="192"/>
      <c r="L58" s="175"/>
      <c r="M58" s="188"/>
      <c r="N58" s="186"/>
      <c r="O58" s="189"/>
    </row>
    <row r="59" spans="1:15" s="161" customFormat="1" ht="24.75" customHeight="1">
      <c r="A59" s="175"/>
      <c r="B59" s="212"/>
      <c r="C59" s="190"/>
      <c r="D59" s="191"/>
      <c r="E59" s="191"/>
      <c r="F59" s="191"/>
      <c r="G59" s="191"/>
      <c r="H59" s="191"/>
      <c r="I59" s="191"/>
      <c r="J59" s="175"/>
      <c r="K59" s="192"/>
      <c r="L59" s="175"/>
      <c r="M59" s="188"/>
      <c r="N59" s="186"/>
      <c r="O59" s="189"/>
    </row>
    <row r="60" spans="1:15" s="161" customFormat="1" ht="24.75" customHeight="1">
      <c r="A60" s="196"/>
      <c r="B60" s="213"/>
      <c r="C60" s="197"/>
      <c r="D60" s="168"/>
      <c r="E60" s="168"/>
      <c r="F60" s="168"/>
      <c r="G60" s="168"/>
      <c r="H60" s="168"/>
      <c r="I60" s="168"/>
      <c r="J60" s="169"/>
      <c r="K60" s="198"/>
      <c r="L60" s="169"/>
      <c r="M60" s="199"/>
      <c r="N60" s="200"/>
      <c r="O60" s="201"/>
    </row>
    <row r="61" spans="1:15" s="161" customFormat="1" ht="24.75" customHeight="1">
      <c r="A61" s="196"/>
      <c r="B61" s="213"/>
      <c r="C61" s="197"/>
      <c r="D61" s="168"/>
      <c r="E61" s="168"/>
      <c r="F61" s="168"/>
      <c r="G61" s="168"/>
      <c r="H61" s="168"/>
      <c r="I61" s="168"/>
      <c r="J61" s="169"/>
      <c r="K61" s="198"/>
      <c r="L61" s="169"/>
      <c r="M61" s="199"/>
      <c r="N61" s="200"/>
      <c r="O61" s="201"/>
    </row>
    <row r="62" spans="1:15" s="161" customFormat="1" ht="24.75" customHeight="1">
      <c r="A62" s="196"/>
      <c r="B62" s="213"/>
      <c r="C62" s="197"/>
      <c r="D62" s="168"/>
      <c r="E62" s="168"/>
      <c r="F62" s="168"/>
      <c r="G62" s="168"/>
      <c r="H62" s="168"/>
      <c r="I62" s="168"/>
      <c r="J62" s="169"/>
      <c r="K62" s="198"/>
      <c r="L62" s="169"/>
      <c r="M62" s="199"/>
      <c r="N62" s="200"/>
      <c r="O62" s="201"/>
    </row>
    <row r="63" spans="1:15" s="161" customFormat="1" ht="24.75" customHeight="1">
      <c r="A63" s="196"/>
      <c r="B63" s="213"/>
      <c r="C63" s="197"/>
      <c r="D63" s="168"/>
      <c r="E63" s="168"/>
      <c r="F63" s="168"/>
      <c r="G63" s="168"/>
      <c r="H63" s="168"/>
      <c r="I63" s="168"/>
      <c r="J63" s="169"/>
      <c r="K63" s="198"/>
      <c r="L63" s="169"/>
      <c r="M63" s="199"/>
      <c r="N63" s="200"/>
      <c r="O63" s="201"/>
    </row>
    <row r="64" spans="1:15" s="161" customFormat="1" ht="24.75" customHeight="1">
      <c r="A64" s="196"/>
      <c r="B64" s="213"/>
      <c r="C64" s="197"/>
      <c r="D64" s="168"/>
      <c r="E64" s="168"/>
      <c r="F64" s="168"/>
      <c r="G64" s="168"/>
      <c r="H64" s="168"/>
      <c r="I64" s="168"/>
      <c r="J64" s="169"/>
      <c r="K64" s="198"/>
      <c r="L64" s="169"/>
      <c r="M64" s="199"/>
      <c r="N64" s="200"/>
      <c r="O64" s="201"/>
    </row>
    <row r="65" spans="1:15" s="161" customFormat="1" ht="24.75" customHeight="1">
      <c r="A65" s="196"/>
      <c r="B65" s="213"/>
      <c r="C65" s="197"/>
      <c r="D65" s="168"/>
      <c r="E65" s="168"/>
      <c r="F65" s="168"/>
      <c r="G65" s="168"/>
      <c r="H65" s="168"/>
      <c r="I65" s="168"/>
      <c r="J65" s="169"/>
      <c r="K65" s="198"/>
      <c r="L65" s="169"/>
      <c r="M65" s="199"/>
      <c r="N65" s="200"/>
      <c r="O65" s="201"/>
    </row>
    <row r="66" spans="1:15" s="161" customFormat="1" ht="24.75" customHeight="1">
      <c r="A66" s="196"/>
      <c r="B66" s="213"/>
      <c r="C66" s="197"/>
      <c r="D66" s="168"/>
      <c r="E66" s="168"/>
      <c r="F66" s="168"/>
      <c r="G66" s="168"/>
      <c r="H66" s="168"/>
      <c r="I66" s="168"/>
      <c r="J66" s="169"/>
      <c r="K66" s="198"/>
      <c r="L66" s="169"/>
      <c r="M66" s="199"/>
      <c r="N66" s="200"/>
      <c r="O66" s="201"/>
    </row>
    <row r="67" spans="1:15" s="161" customFormat="1" ht="24.75" customHeight="1">
      <c r="A67" s="196"/>
      <c r="B67" s="213"/>
      <c r="C67" s="197"/>
      <c r="D67" s="168"/>
      <c r="E67" s="168"/>
      <c r="F67" s="168"/>
      <c r="G67" s="168"/>
      <c r="H67" s="168"/>
      <c r="I67" s="168"/>
      <c r="J67" s="169"/>
      <c r="K67" s="198"/>
      <c r="L67" s="169"/>
      <c r="M67" s="199"/>
      <c r="N67" s="200"/>
      <c r="O67" s="201"/>
    </row>
    <row r="68" spans="1:15" s="161" customFormat="1" ht="24.75" customHeight="1">
      <c r="A68" s="196"/>
      <c r="B68" s="213"/>
      <c r="C68" s="197"/>
      <c r="D68" s="168"/>
      <c r="E68" s="168"/>
      <c r="F68" s="168"/>
      <c r="G68" s="168"/>
      <c r="H68" s="168"/>
      <c r="I68" s="168"/>
      <c r="J68" s="169"/>
      <c r="K68" s="198"/>
      <c r="L68" s="169"/>
      <c r="M68" s="199"/>
      <c r="N68" s="200"/>
      <c r="O68" s="201"/>
    </row>
    <row r="69" spans="1:15" s="161" customFormat="1" ht="24.75" customHeight="1">
      <c r="A69" s="196"/>
      <c r="B69" s="213"/>
      <c r="C69" s="197"/>
      <c r="D69" s="168"/>
      <c r="E69" s="168"/>
      <c r="F69" s="168"/>
      <c r="G69" s="168"/>
      <c r="H69" s="168"/>
      <c r="I69" s="168"/>
      <c r="J69" s="169"/>
      <c r="K69" s="198"/>
      <c r="L69" s="169"/>
      <c r="M69" s="199"/>
      <c r="N69" s="200"/>
      <c r="O69" s="201"/>
    </row>
    <row r="70" spans="1:15" s="161" customFormat="1" ht="24.75" customHeight="1">
      <c r="A70" s="196"/>
      <c r="B70" s="213"/>
      <c r="C70" s="197"/>
      <c r="D70" s="168"/>
      <c r="E70" s="168"/>
      <c r="F70" s="168"/>
      <c r="G70" s="168"/>
      <c r="H70" s="168"/>
      <c r="I70" s="168"/>
      <c r="J70" s="169"/>
      <c r="K70" s="198"/>
      <c r="L70" s="169"/>
      <c r="M70" s="199"/>
      <c r="N70" s="200"/>
      <c r="O70" s="201"/>
    </row>
    <row r="71" spans="1:15" s="161" customFormat="1" ht="24.75" customHeight="1">
      <c r="A71" s="196"/>
      <c r="B71" s="213"/>
      <c r="C71" s="197"/>
      <c r="D71" s="168"/>
      <c r="E71" s="168"/>
      <c r="F71" s="168"/>
      <c r="G71" s="168"/>
      <c r="H71" s="168"/>
      <c r="I71" s="168"/>
      <c r="J71" s="169"/>
      <c r="K71" s="198"/>
      <c r="L71" s="169"/>
      <c r="M71" s="199"/>
      <c r="N71" s="200"/>
      <c r="O71" s="201"/>
    </row>
    <row r="72" spans="1:15" s="161" customFormat="1" ht="24.75" customHeight="1">
      <c r="A72" s="196"/>
      <c r="B72" s="213"/>
      <c r="C72" s="197"/>
      <c r="D72" s="168"/>
      <c r="E72" s="168"/>
      <c r="F72" s="168"/>
      <c r="G72" s="168"/>
      <c r="H72" s="168"/>
      <c r="I72" s="168"/>
      <c r="J72" s="169"/>
      <c r="K72" s="198"/>
      <c r="L72" s="169"/>
      <c r="M72" s="199"/>
      <c r="N72" s="200"/>
      <c r="O72" s="201"/>
    </row>
    <row r="73" spans="1:15" s="161" customFormat="1" ht="24.75" customHeight="1">
      <c r="A73" s="196"/>
      <c r="B73" s="213"/>
      <c r="C73" s="197"/>
      <c r="D73" s="168"/>
      <c r="E73" s="168"/>
      <c r="F73" s="168"/>
      <c r="G73" s="168"/>
      <c r="H73" s="168"/>
      <c r="I73" s="168"/>
      <c r="J73" s="169"/>
      <c r="K73" s="198"/>
      <c r="L73" s="169"/>
      <c r="M73" s="199"/>
      <c r="N73" s="200"/>
      <c r="O73" s="201"/>
    </row>
    <row r="74" spans="1:15" s="161" customFormat="1" ht="24.75" customHeight="1">
      <c r="A74" s="196"/>
      <c r="B74" s="213"/>
      <c r="C74" s="197"/>
      <c r="D74" s="168"/>
      <c r="E74" s="168"/>
      <c r="F74" s="168"/>
      <c r="G74" s="168"/>
      <c r="H74" s="168"/>
      <c r="I74" s="168"/>
      <c r="J74" s="169"/>
      <c r="K74" s="198"/>
      <c r="L74" s="169"/>
      <c r="M74" s="199"/>
      <c r="N74" s="200"/>
      <c r="O74" s="201"/>
    </row>
    <row r="75" spans="1:15" s="161" customFormat="1" ht="24.75" customHeight="1">
      <c r="A75" s="196"/>
      <c r="B75" s="213"/>
      <c r="C75" s="197"/>
      <c r="D75" s="168"/>
      <c r="E75" s="168"/>
      <c r="F75" s="168"/>
      <c r="G75" s="168"/>
      <c r="H75" s="168"/>
      <c r="I75" s="168"/>
      <c r="J75" s="169"/>
      <c r="K75" s="198"/>
      <c r="L75" s="169"/>
      <c r="M75" s="199"/>
      <c r="N75" s="200"/>
      <c r="O75" s="201"/>
    </row>
    <row r="76" spans="1:13" ht="24.75" customHeight="1">
      <c r="A76" s="202"/>
      <c r="B76" s="213"/>
      <c r="C76" s="197"/>
      <c r="D76" s="168"/>
      <c r="E76" s="168"/>
      <c r="F76" s="168"/>
      <c r="G76" s="168"/>
      <c r="H76" s="168"/>
      <c r="I76" s="168"/>
      <c r="J76" s="169"/>
      <c r="K76" s="198"/>
      <c r="L76" s="169"/>
      <c r="M76" s="138"/>
    </row>
    <row r="77" spans="1:12" ht="49.5" customHeight="1">
      <c r="A77" s="202"/>
      <c r="B77" s="214"/>
      <c r="C77" s="139"/>
      <c r="D77" s="139"/>
      <c r="E77" s="139"/>
      <c r="F77" s="139"/>
      <c r="G77" s="139"/>
      <c r="H77" s="139"/>
      <c r="I77" s="139"/>
      <c r="J77" s="138"/>
      <c r="K77" s="204"/>
      <c r="L77" s="138"/>
    </row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24.75" customHeight="1"/>
    <row r="701" ht="24.75" customHeight="1"/>
    <row r="702" ht="24.75" customHeight="1"/>
    <row r="703" ht="24.75" customHeight="1"/>
    <row r="704" ht="24.75" customHeight="1"/>
    <row r="705" ht="24.75" customHeight="1"/>
    <row r="706" ht="24.75" customHeight="1"/>
    <row r="707" ht="24.75" customHeight="1"/>
    <row r="708" ht="24.75" customHeight="1"/>
    <row r="709" ht="24.75" customHeight="1"/>
    <row r="710" ht="24.75" customHeight="1"/>
    <row r="711" ht="24.75" customHeight="1"/>
    <row r="712" ht="24.75" customHeight="1"/>
    <row r="713" ht="24.75" customHeight="1"/>
    <row r="714" ht="24.75" customHeight="1"/>
    <row r="715" ht="24.75" customHeight="1"/>
    <row r="716" ht="24.75" customHeight="1"/>
    <row r="717" ht="24.75" customHeight="1"/>
    <row r="718" ht="24.75" customHeight="1"/>
    <row r="719" ht="24.75" customHeight="1"/>
    <row r="720" ht="24.75" customHeight="1"/>
    <row r="721" ht="24.75" customHeight="1"/>
    <row r="722" ht="24.75" customHeight="1"/>
    <row r="723" ht="24.75" customHeight="1"/>
    <row r="724" ht="24.75" customHeight="1"/>
    <row r="725" ht="24.75" customHeight="1"/>
    <row r="726" ht="24.75" customHeight="1"/>
    <row r="727" ht="24.75" customHeight="1"/>
    <row r="728" ht="24.75" customHeight="1"/>
    <row r="729" ht="24.75" customHeight="1"/>
    <row r="730" ht="24.75" customHeight="1"/>
    <row r="731" ht="24.75" customHeight="1"/>
    <row r="732" ht="24.75" customHeight="1"/>
    <row r="733" ht="24.75" customHeight="1"/>
    <row r="734" ht="24.75" customHeight="1"/>
    <row r="735" ht="24.75" customHeight="1"/>
    <row r="736" ht="24.75" customHeight="1"/>
    <row r="737" ht="24.75" customHeight="1"/>
    <row r="738" ht="24.75" customHeight="1"/>
    <row r="739" ht="24.75" customHeight="1"/>
    <row r="740" ht="24.75" customHeight="1"/>
    <row r="741" ht="24.75" customHeight="1"/>
    <row r="742" ht="24.75" customHeight="1"/>
    <row r="743" ht="24.75" customHeight="1"/>
    <row r="744" ht="24.75" customHeight="1"/>
    <row r="745" ht="24.75" customHeight="1"/>
    <row r="746" ht="24.75" customHeight="1"/>
    <row r="747" ht="24.75" customHeight="1"/>
    <row r="748" ht="24.75" customHeight="1"/>
    <row r="749" ht="24.75" customHeight="1"/>
    <row r="750" ht="24.75" customHeight="1"/>
    <row r="751" ht="24.75" customHeight="1"/>
    <row r="752" ht="24.75" customHeight="1"/>
    <row r="753" ht="24.75" customHeight="1"/>
    <row r="754" ht="24.75" customHeight="1"/>
    <row r="755" ht="24.75" customHeight="1"/>
    <row r="756" ht="24.75" customHeight="1"/>
    <row r="757" ht="24.75" customHeight="1"/>
    <row r="758" ht="24.75" customHeight="1"/>
    <row r="759" ht="24.75" customHeight="1"/>
    <row r="760" ht="24.75" customHeight="1"/>
    <row r="761" ht="24.75" customHeight="1"/>
    <row r="762" ht="24.75" customHeight="1"/>
    <row r="763" ht="24.75" customHeight="1"/>
    <row r="764" ht="24.75" customHeight="1"/>
    <row r="765" ht="24.75" customHeight="1"/>
    <row r="766" ht="24.75" customHeight="1"/>
    <row r="767" ht="24.75" customHeight="1"/>
    <row r="768" ht="24.75" customHeight="1"/>
    <row r="769" ht="24.75" customHeight="1"/>
    <row r="770" ht="24.75" customHeight="1"/>
    <row r="771" ht="24.75" customHeight="1"/>
    <row r="772" ht="24.75" customHeight="1"/>
    <row r="773" ht="24.75" customHeight="1"/>
    <row r="774" ht="24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88" ht="24.75" customHeight="1"/>
    <row r="789" ht="24.75" customHeight="1"/>
    <row r="790" ht="24.75" customHeight="1"/>
    <row r="791" ht="24.75" customHeight="1"/>
    <row r="792" ht="24.75" customHeight="1"/>
    <row r="793" ht="24.75" customHeight="1"/>
    <row r="794" ht="24.75" customHeight="1"/>
    <row r="795" ht="24.75" customHeight="1"/>
    <row r="796" ht="24.75" customHeight="1"/>
    <row r="797" ht="24.75" customHeight="1"/>
    <row r="798" ht="24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14" ht="24.75" customHeight="1"/>
    <row r="815" ht="24.75" customHeight="1"/>
    <row r="816" ht="24.75" customHeight="1"/>
    <row r="817" ht="24.75" customHeight="1"/>
    <row r="818" ht="24.75" customHeight="1"/>
    <row r="819" ht="24.75" customHeight="1"/>
    <row r="820" ht="24.75" customHeight="1"/>
    <row r="821" ht="24.75" customHeight="1"/>
    <row r="822" ht="24.75" customHeight="1"/>
    <row r="823" ht="24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0" ht="24.75" customHeight="1"/>
    <row r="841" ht="24.75" customHeight="1"/>
    <row r="842" ht="24.75" customHeight="1"/>
    <row r="843" ht="24.75" customHeight="1"/>
    <row r="844" ht="24.75" customHeight="1"/>
    <row r="845" ht="24.75" customHeight="1"/>
    <row r="846" ht="24.75" customHeight="1"/>
    <row r="847" ht="24.75" customHeight="1"/>
    <row r="848" ht="24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  <row r="866" ht="24.75" customHeight="1"/>
    <row r="867" ht="24.75" customHeight="1"/>
    <row r="868" ht="24.75" customHeight="1"/>
    <row r="869" ht="24.75" customHeight="1"/>
    <row r="870" ht="24.75" customHeight="1"/>
    <row r="871" ht="24.75" customHeight="1"/>
    <row r="872" ht="24.75" customHeight="1"/>
    <row r="873" ht="24.75" customHeight="1"/>
    <row r="874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1" ht="24.75" customHeight="1"/>
    <row r="892" ht="24.75" customHeight="1"/>
    <row r="893" ht="24.75" customHeight="1"/>
    <row r="894" ht="24.75" customHeight="1"/>
    <row r="895" ht="24.75" customHeight="1"/>
    <row r="896" ht="24.75" customHeight="1"/>
    <row r="897" ht="24.75" customHeight="1"/>
    <row r="898" ht="24.75" customHeight="1"/>
    <row r="899" ht="24.75" customHeight="1"/>
    <row r="900" ht="24.75" customHeight="1"/>
    <row r="901" ht="24.75" customHeight="1"/>
    <row r="902" ht="24.75" customHeight="1"/>
    <row r="903" ht="24.75" customHeight="1"/>
    <row r="904" ht="24.75" customHeight="1"/>
    <row r="905" ht="24.75" customHeight="1"/>
    <row r="906" ht="24.75" customHeight="1"/>
    <row r="907" ht="24.75" customHeight="1"/>
    <row r="908" ht="24.75" customHeight="1"/>
    <row r="909" ht="24.75" customHeight="1"/>
    <row r="910" ht="24.75" customHeight="1"/>
    <row r="911" ht="24.75" customHeight="1"/>
    <row r="912" ht="24.75" customHeight="1"/>
    <row r="913" ht="24.75" customHeight="1"/>
    <row r="914" ht="24.75" customHeight="1"/>
    <row r="915" ht="24.75" customHeight="1"/>
    <row r="916" ht="24.75" customHeight="1"/>
    <row r="917" ht="24.75" customHeight="1"/>
    <row r="918" ht="24.75" customHeight="1"/>
    <row r="919" ht="24.75" customHeight="1"/>
    <row r="920" ht="24.75" customHeight="1"/>
    <row r="921" ht="24.75" customHeight="1"/>
    <row r="922" ht="24.75" customHeight="1"/>
    <row r="923" ht="24.75" customHeight="1"/>
    <row r="924" ht="24.75" customHeight="1"/>
    <row r="925" ht="24.75" customHeight="1"/>
    <row r="926" ht="24.75" customHeight="1"/>
    <row r="927" ht="24.75" customHeight="1"/>
    <row r="928" ht="24.75" customHeight="1"/>
    <row r="929" ht="24.75" customHeight="1"/>
    <row r="930" ht="24.75" customHeight="1"/>
    <row r="931" ht="24.75" customHeight="1"/>
    <row r="932" ht="24.75" customHeight="1"/>
    <row r="933" ht="24.75" customHeight="1"/>
    <row r="934" ht="24.75" customHeight="1"/>
    <row r="935" ht="24.75" customHeight="1"/>
    <row r="936" ht="24.75" customHeight="1"/>
    <row r="937" ht="24.75" customHeight="1"/>
    <row r="938" ht="24.75" customHeight="1"/>
    <row r="939" ht="24.75" customHeight="1"/>
    <row r="940" ht="24.75" customHeight="1"/>
    <row r="941" ht="24.75" customHeight="1"/>
    <row r="942" ht="24.75" customHeight="1"/>
    <row r="943" ht="24.75" customHeight="1"/>
    <row r="944" ht="24.75" customHeight="1"/>
    <row r="945" ht="24.75" customHeight="1"/>
    <row r="946" ht="24.75" customHeight="1"/>
    <row r="947" ht="24.75" customHeight="1"/>
    <row r="948" ht="24.75" customHeight="1"/>
    <row r="949" ht="24.75" customHeight="1"/>
    <row r="950" ht="24.75" customHeight="1"/>
    <row r="951" ht="24.75" customHeight="1"/>
    <row r="952" ht="24.75" customHeight="1"/>
    <row r="953" ht="24.75" customHeight="1"/>
    <row r="954" ht="24.75" customHeight="1"/>
    <row r="955" ht="24.75" customHeight="1"/>
    <row r="956" ht="24.75" customHeight="1"/>
    <row r="957" ht="24.75" customHeight="1"/>
    <row r="958" ht="24.75" customHeight="1"/>
    <row r="959" ht="24.75" customHeight="1"/>
    <row r="960" ht="24.75" customHeight="1"/>
    <row r="961" ht="24.75" customHeight="1"/>
    <row r="962" ht="24.75" customHeight="1"/>
    <row r="963" ht="24.75" customHeight="1"/>
    <row r="964" ht="24.75" customHeight="1"/>
    <row r="965" ht="24.75" customHeight="1"/>
    <row r="966" ht="24.75" customHeight="1"/>
    <row r="967" ht="24.75" customHeight="1"/>
    <row r="968" ht="24.75" customHeight="1"/>
    <row r="969" ht="24.75" customHeight="1"/>
    <row r="970" ht="24.75" customHeight="1"/>
    <row r="971" ht="24.75" customHeight="1"/>
    <row r="972" ht="24.75" customHeight="1"/>
    <row r="973" ht="24.75" customHeight="1"/>
    <row r="974" ht="24.75" customHeight="1"/>
    <row r="975" ht="24.75" customHeight="1"/>
    <row r="976" ht="24.75" customHeight="1"/>
    <row r="977" ht="24.75" customHeight="1"/>
    <row r="978" ht="24.75" customHeight="1"/>
    <row r="979" ht="24.75" customHeight="1"/>
    <row r="980" ht="24.75" customHeight="1"/>
    <row r="981" ht="24.75" customHeight="1"/>
    <row r="982" ht="24.75" customHeight="1"/>
    <row r="983" ht="24.75" customHeight="1"/>
    <row r="984" ht="24.75" customHeight="1"/>
    <row r="985" ht="24.75" customHeight="1"/>
    <row r="986" ht="24.75" customHeight="1"/>
    <row r="987" ht="24.75" customHeight="1"/>
    <row r="988" ht="24.75" customHeight="1"/>
    <row r="989" ht="24.75" customHeight="1"/>
    <row r="990" ht="24.75" customHeight="1"/>
    <row r="991" ht="24.75" customHeight="1"/>
    <row r="992" ht="24.75" customHeight="1"/>
    <row r="993" ht="24.75" customHeight="1"/>
    <row r="994" ht="24.75" customHeight="1"/>
    <row r="995" ht="24.75" customHeight="1"/>
    <row r="996" ht="24.75" customHeight="1"/>
    <row r="997" ht="24.75" customHeight="1"/>
    <row r="998" ht="24.75" customHeight="1"/>
    <row r="999" ht="24.75" customHeight="1"/>
    <row r="1000" ht="24.75" customHeight="1"/>
    <row r="1001" ht="24.75" customHeight="1"/>
    <row r="1002" ht="24.75" customHeight="1"/>
    <row r="1003" ht="24.75" customHeight="1"/>
    <row r="1004" ht="24.75" customHeight="1"/>
    <row r="1005" ht="24.75" customHeight="1"/>
    <row r="1006" ht="24.75" customHeight="1"/>
    <row r="1007" ht="24.75" customHeight="1"/>
    <row r="1008" ht="24.75" customHeight="1"/>
    <row r="1009" ht="24.75" customHeight="1"/>
    <row r="1010" ht="24.75" customHeight="1"/>
    <row r="1011" ht="24.75" customHeight="1"/>
    <row r="1012" ht="24.75" customHeight="1"/>
    <row r="1013" ht="24.75" customHeight="1"/>
    <row r="1014" ht="24.75" customHeight="1"/>
    <row r="1015" ht="24.75" customHeight="1"/>
    <row r="1016" ht="24.75" customHeight="1"/>
    <row r="1017" ht="24.75" customHeight="1"/>
    <row r="1018" ht="24.75" customHeight="1"/>
    <row r="1019" ht="24.75" customHeight="1"/>
    <row r="1020" ht="24.75" customHeight="1"/>
    <row r="1021" ht="24.75" customHeight="1"/>
    <row r="1022" ht="24.75" customHeight="1"/>
    <row r="1023" ht="24.75" customHeight="1"/>
    <row r="1024" ht="24.75" customHeight="1"/>
    <row r="1025" ht="24.75" customHeight="1"/>
    <row r="1026" ht="24.75" customHeight="1"/>
    <row r="1027" ht="24.75" customHeight="1"/>
    <row r="1028" ht="24.75" customHeight="1"/>
    <row r="1029" ht="24.75" customHeight="1"/>
    <row r="1030" ht="24.75" customHeight="1"/>
    <row r="1031" ht="24.75" customHeight="1"/>
    <row r="1032" ht="24.75" customHeight="1"/>
    <row r="1033" ht="24.75" customHeight="1"/>
    <row r="1034" ht="24.75" customHeight="1"/>
    <row r="1035" ht="24.75" customHeight="1"/>
    <row r="1036" ht="24.75" customHeight="1"/>
    <row r="1037" ht="24.75" customHeight="1"/>
    <row r="1038" ht="24.75" customHeight="1"/>
    <row r="1039" ht="24.75" customHeight="1"/>
    <row r="1040" ht="24.75" customHeight="1"/>
    <row r="1041" ht="24.75" customHeight="1"/>
    <row r="1042" ht="24.75" customHeight="1"/>
    <row r="1043" ht="24.75" customHeight="1"/>
    <row r="1044" ht="24.75" customHeight="1"/>
    <row r="1045" ht="24.75" customHeight="1"/>
    <row r="1046" ht="24.75" customHeight="1"/>
    <row r="1047" ht="24.75" customHeight="1"/>
    <row r="1048" ht="24.75" customHeight="1"/>
  </sheetData>
  <sheetProtection selectLockedCells="1" selectUnlockedCells="1"/>
  <mergeCells count="3">
    <mergeCell ref="A1:O1"/>
    <mergeCell ref="A3:O3"/>
    <mergeCell ref="A4:O4"/>
  </mergeCells>
  <printOptions horizontalCentered="1"/>
  <pageMargins left="0.6694444444444444" right="0.7083333333333334" top="0.39375" bottom="0.19652777777777777" header="0.5118055555555555" footer="0.5118055555555555"/>
  <pageSetup horizontalDpi="300" verticalDpi="300" orientation="landscape" paperSize="9"/>
  <rowBreaks count="3" manualBreakCount="3">
    <brk id="20" max="255" man="1"/>
    <brk id="33" max="255" man="1"/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6"/>
  <dimension ref="A1:IV76"/>
  <sheetViews>
    <sheetView zoomScaleSheetLayoutView="100" zoomScalePageLayoutView="0" workbookViewId="0" topLeftCell="A40">
      <selection activeCell="K52" sqref="K52"/>
    </sheetView>
  </sheetViews>
  <sheetFormatPr defaultColWidth="8.875" defaultRowHeight="49.5" customHeight="1"/>
  <cols>
    <col min="1" max="1" width="4.625" style="127" customWidth="1"/>
    <col min="2" max="2" width="23.625" style="205" customWidth="1"/>
    <col min="3" max="3" width="6.625" style="129" customWidth="1"/>
    <col min="4" max="9" width="4.625" style="129" customWidth="1"/>
    <col min="10" max="10" width="6.625" style="130" customWidth="1"/>
    <col min="11" max="11" width="9.75390625" style="130" customWidth="1"/>
    <col min="12" max="12" width="9.625" style="130" customWidth="1"/>
    <col min="13" max="13" width="7.75390625" style="130" customWidth="1"/>
    <col min="14" max="14" width="8.00390625" style="130" customWidth="1"/>
    <col min="15" max="15" width="23.125" style="131" customWidth="1"/>
    <col min="16" max="18" width="8.875" style="132" customWidth="1"/>
    <col min="19" max="19" width="12.00390625" style="132" customWidth="1"/>
    <col min="20" max="16384" width="8.875" style="132" customWidth="1"/>
  </cols>
  <sheetData>
    <row r="1" spans="1:15" s="134" customFormat="1" ht="30" customHeight="1">
      <c r="A1" s="416" t="s">
        <v>57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</row>
    <row r="2" spans="1:15" s="134" customFormat="1" ht="14.2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6"/>
      <c r="N2" s="136"/>
      <c r="O2" s="417"/>
    </row>
    <row r="3" spans="1:15" s="134" customFormat="1" ht="30" customHeight="1">
      <c r="A3" s="418" t="s">
        <v>84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</row>
    <row r="4" spans="1:15" s="134" customFormat="1" ht="30" customHeight="1">
      <c r="A4" s="418" t="s">
        <v>85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</row>
    <row r="5" spans="1:15" s="134" customFormat="1" ht="9" customHeight="1">
      <c r="A5" s="138"/>
      <c r="B5" s="206"/>
      <c r="C5" s="139"/>
      <c r="D5" s="139"/>
      <c r="E5" s="139"/>
      <c r="F5" s="139"/>
      <c r="G5" s="139"/>
      <c r="H5" s="139"/>
      <c r="I5" s="139"/>
      <c r="J5" s="138"/>
      <c r="K5" s="138"/>
      <c r="L5" s="138"/>
      <c r="M5" s="136"/>
      <c r="N5" s="136"/>
      <c r="O5" s="137"/>
    </row>
    <row r="6" spans="1:15" s="134" customFormat="1" ht="9" customHeight="1">
      <c r="A6" s="138"/>
      <c r="B6" s="206"/>
      <c r="C6" s="139"/>
      <c r="D6" s="139"/>
      <c r="E6" s="139"/>
      <c r="F6" s="139"/>
      <c r="G6" s="139"/>
      <c r="H6" s="139"/>
      <c r="I6" s="139"/>
      <c r="J6" s="138"/>
      <c r="K6" s="138"/>
      <c r="L6" s="138"/>
      <c r="M6" s="136"/>
      <c r="N6" s="136"/>
      <c r="O6" s="137"/>
    </row>
    <row r="7" spans="1:15" s="134" customFormat="1" ht="9" customHeight="1">
      <c r="A7" s="138"/>
      <c r="B7" s="206"/>
      <c r="C7" s="139"/>
      <c r="D7" s="139"/>
      <c r="E7" s="139"/>
      <c r="F7" s="139"/>
      <c r="G7" s="139"/>
      <c r="H7" s="139"/>
      <c r="I7" s="139"/>
      <c r="J7" s="138"/>
      <c r="K7" s="138"/>
      <c r="L7" s="138"/>
      <c r="M7" s="136"/>
      <c r="N7" s="136"/>
      <c r="O7" s="137"/>
    </row>
    <row r="8" spans="1:15" s="134" customFormat="1" ht="24.75" customHeight="1">
      <c r="A8" s="140"/>
      <c r="B8" s="141" t="s">
        <v>60</v>
      </c>
      <c r="C8" s="142"/>
      <c r="D8" s="142"/>
      <c r="E8" s="142"/>
      <c r="F8" s="142"/>
      <c r="G8" s="142"/>
      <c r="H8" s="142"/>
      <c r="I8" s="142"/>
      <c r="J8" s="136"/>
      <c r="K8" s="136"/>
      <c r="L8" s="136"/>
      <c r="M8" s="136"/>
      <c r="N8" s="136"/>
      <c r="O8" s="137"/>
    </row>
    <row r="9" spans="1:17" s="134" customFormat="1" ht="9.75" customHeight="1">
      <c r="A9" s="140"/>
      <c r="B9" s="141"/>
      <c r="C9" s="142"/>
      <c r="D9" s="142"/>
      <c r="E9" s="142"/>
      <c r="F9" s="142"/>
      <c r="G9" s="142"/>
      <c r="H9" s="142"/>
      <c r="I9" s="142"/>
      <c r="J9" s="136"/>
      <c r="K9" s="136"/>
      <c r="L9" s="136"/>
      <c r="M9" s="136"/>
      <c r="N9" s="136"/>
      <c r="O9" s="137"/>
      <c r="Q9" s="132"/>
    </row>
    <row r="10" spans="1:16" s="149" customFormat="1" ht="22.5" customHeight="1">
      <c r="A10" s="215" t="s">
        <v>61</v>
      </c>
      <c r="B10" s="216" t="s">
        <v>0</v>
      </c>
      <c r="C10" s="216" t="s">
        <v>62</v>
      </c>
      <c r="D10" s="216" t="s">
        <v>63</v>
      </c>
      <c r="E10" s="216" t="s">
        <v>64</v>
      </c>
      <c r="F10" s="216" t="s">
        <v>65</v>
      </c>
      <c r="G10" s="216" t="s">
        <v>66</v>
      </c>
      <c r="H10" s="216" t="s">
        <v>67</v>
      </c>
      <c r="I10" s="216" t="s">
        <v>68</v>
      </c>
      <c r="J10" s="217" t="s">
        <v>10</v>
      </c>
      <c r="K10" s="217" t="s">
        <v>69</v>
      </c>
      <c r="L10" s="218" t="s">
        <v>70</v>
      </c>
      <c r="M10" s="219" t="s">
        <v>71</v>
      </c>
      <c r="N10" s="220" t="s">
        <v>72</v>
      </c>
      <c r="O10" s="171" t="s">
        <v>169</v>
      </c>
      <c r="P10" s="148"/>
    </row>
    <row r="11" spans="1:15" ht="22.5" customHeight="1">
      <c r="A11" s="150">
        <v>1</v>
      </c>
      <c r="B11" s="151" t="s">
        <v>20</v>
      </c>
      <c r="C11" s="152" t="s">
        <v>19</v>
      </c>
      <c r="D11" s="152">
        <f>přehled!AE4</f>
        <v>75</v>
      </c>
      <c r="E11" s="152">
        <f>přehled!AF4</f>
        <v>88</v>
      </c>
      <c r="F11" s="152">
        <f>přehled!AG4</f>
        <v>88</v>
      </c>
      <c r="G11" s="152">
        <f>přehled!AH4</f>
        <v>87</v>
      </c>
      <c r="H11" s="153">
        <f>přehled!AI4</f>
        <v>116</v>
      </c>
      <c r="I11" s="152">
        <f>přehled!AJ4</f>
        <v>111</v>
      </c>
      <c r="J11" s="150">
        <f aca="true" t="shared" si="0" ref="J11:J19">SUM(D11:I11)</f>
        <v>565</v>
      </c>
      <c r="K11" s="154">
        <f>přehled!AK4</f>
        <v>0</v>
      </c>
      <c r="L11" s="157">
        <f>přehled!AL4</f>
        <v>565</v>
      </c>
      <c r="M11" s="156">
        <f aca="true" t="shared" si="1" ref="M11:M19">SUM(L11/6)</f>
        <v>94.16666666666667</v>
      </c>
      <c r="N11" s="157">
        <f aca="true" t="shared" si="2" ref="N11:N19">MAX(D11:I11)</f>
        <v>116</v>
      </c>
      <c r="O11" s="162" t="s">
        <v>21</v>
      </c>
    </row>
    <row r="12" spans="1:15" ht="22.5" customHeight="1">
      <c r="A12" s="159">
        <v>2</v>
      </c>
      <c r="B12" s="151" t="s">
        <v>28</v>
      </c>
      <c r="C12" s="152" t="s">
        <v>19</v>
      </c>
      <c r="D12" s="152">
        <f>přehled!AE8</f>
        <v>86</v>
      </c>
      <c r="E12" s="152">
        <f>přehled!AF8</f>
        <v>72</v>
      </c>
      <c r="F12" s="153">
        <f>přehled!AG8</f>
        <v>103</v>
      </c>
      <c r="G12" s="152">
        <f>přehled!AH8</f>
        <v>88</v>
      </c>
      <c r="H12" s="152">
        <f>přehled!AI8</f>
        <v>68</v>
      </c>
      <c r="I12" s="152">
        <f>přehled!AJ8</f>
        <v>103</v>
      </c>
      <c r="J12" s="150">
        <f t="shared" si="0"/>
        <v>520</v>
      </c>
      <c r="K12" s="154">
        <f>přehled!AK8</f>
        <v>0</v>
      </c>
      <c r="L12" s="157">
        <f>přehled!AL8</f>
        <v>520</v>
      </c>
      <c r="M12" s="156">
        <f t="shared" si="1"/>
        <v>86.66666666666667</v>
      </c>
      <c r="N12" s="157">
        <f t="shared" si="2"/>
        <v>103</v>
      </c>
      <c r="O12" s="158" t="s">
        <v>29</v>
      </c>
    </row>
    <row r="13" spans="1:15" ht="22.5" customHeight="1">
      <c r="A13" s="150">
        <v>3</v>
      </c>
      <c r="B13" s="151" t="s">
        <v>17</v>
      </c>
      <c r="C13" s="152" t="s">
        <v>19</v>
      </c>
      <c r="D13" s="152">
        <f>přehled!AE3</f>
        <v>84</v>
      </c>
      <c r="E13" s="152">
        <f>přehled!AF3</f>
        <v>63</v>
      </c>
      <c r="F13" s="152">
        <f>přehled!AG3</f>
        <v>85</v>
      </c>
      <c r="G13" s="152">
        <f>přehled!AH3</f>
        <v>79</v>
      </c>
      <c r="H13" s="153">
        <f>přehled!AI3</f>
        <v>81</v>
      </c>
      <c r="I13" s="152">
        <f>přehled!AJ3</f>
        <v>123</v>
      </c>
      <c r="J13" s="150">
        <f t="shared" si="0"/>
        <v>515</v>
      </c>
      <c r="K13" s="154">
        <f>přehled!AK3</f>
        <v>0</v>
      </c>
      <c r="L13" s="157">
        <f>přehled!AL3</f>
        <v>515</v>
      </c>
      <c r="M13" s="156">
        <f t="shared" si="1"/>
        <v>85.83333333333333</v>
      </c>
      <c r="N13" s="157">
        <f t="shared" si="2"/>
        <v>123</v>
      </c>
      <c r="O13" s="158" t="s">
        <v>18</v>
      </c>
    </row>
    <row r="14" spans="1:15" ht="22.5" customHeight="1">
      <c r="A14" s="150">
        <v>4</v>
      </c>
      <c r="B14" s="151" t="s">
        <v>26</v>
      </c>
      <c r="C14" s="152" t="s">
        <v>19</v>
      </c>
      <c r="D14" s="152">
        <f>přehled!AE7</f>
        <v>88</v>
      </c>
      <c r="E14" s="152">
        <f>přehled!AF7</f>
        <v>103</v>
      </c>
      <c r="F14" s="152">
        <f>přehled!AG7</f>
        <v>70</v>
      </c>
      <c r="G14" s="152">
        <f>přehled!AH7</f>
        <v>81</v>
      </c>
      <c r="H14" s="152">
        <f>přehled!AI7</f>
        <v>86</v>
      </c>
      <c r="I14" s="152">
        <f>přehled!AJ7</f>
        <v>87</v>
      </c>
      <c r="J14" s="150">
        <f t="shared" si="0"/>
        <v>515</v>
      </c>
      <c r="K14" s="154">
        <f>přehled!AK7</f>
        <v>0</v>
      </c>
      <c r="L14" s="157">
        <f>přehled!AL7</f>
        <v>515</v>
      </c>
      <c r="M14" s="156">
        <f t="shared" si="1"/>
        <v>85.83333333333333</v>
      </c>
      <c r="N14" s="157">
        <f t="shared" si="2"/>
        <v>103</v>
      </c>
      <c r="O14" s="158" t="s">
        <v>27</v>
      </c>
    </row>
    <row r="15" spans="1:15" ht="22.5" customHeight="1">
      <c r="A15" s="150">
        <v>5</v>
      </c>
      <c r="B15" s="151" t="s">
        <v>30</v>
      </c>
      <c r="C15" s="152" t="s">
        <v>19</v>
      </c>
      <c r="D15" s="152">
        <f>přehled!AE9</f>
        <v>60</v>
      </c>
      <c r="E15" s="152">
        <f>přehled!AF9</f>
        <v>84</v>
      </c>
      <c r="F15" s="152">
        <f>přehled!AG9</f>
        <v>63</v>
      </c>
      <c r="G15" s="153">
        <f>přehled!AH9</f>
        <v>70</v>
      </c>
      <c r="H15" s="152">
        <f>přehled!AI9</f>
        <v>58</v>
      </c>
      <c r="I15" s="152">
        <f>přehled!AJ9</f>
        <v>59</v>
      </c>
      <c r="J15" s="150">
        <f t="shared" si="0"/>
        <v>394</v>
      </c>
      <c r="K15" s="154">
        <f>přehled!AK9</f>
        <v>60</v>
      </c>
      <c r="L15" s="157">
        <f>přehled!AL9</f>
        <v>454</v>
      </c>
      <c r="M15" s="156">
        <f t="shared" si="1"/>
        <v>75.66666666666667</v>
      </c>
      <c r="N15" s="157">
        <f t="shared" si="2"/>
        <v>84</v>
      </c>
      <c r="O15" s="162" t="s">
        <v>21</v>
      </c>
    </row>
    <row r="16" spans="1:15" s="160" customFormat="1" ht="22.5" customHeight="1">
      <c r="A16" s="150">
        <v>6</v>
      </c>
      <c r="B16" s="151" t="s">
        <v>22</v>
      </c>
      <c r="C16" s="152" t="s">
        <v>19</v>
      </c>
      <c r="D16" s="152">
        <f>přehled!AE5</f>
        <v>54</v>
      </c>
      <c r="E16" s="152">
        <f>přehled!AF5</f>
        <v>50</v>
      </c>
      <c r="F16" s="152">
        <f>přehled!AG5</f>
        <v>30</v>
      </c>
      <c r="G16" s="152">
        <f>přehled!AH5</f>
        <v>51</v>
      </c>
      <c r="H16" s="153">
        <f>přehled!AI5</f>
        <v>44</v>
      </c>
      <c r="I16" s="152">
        <f>přehled!AJ5</f>
        <v>69</v>
      </c>
      <c r="J16" s="150">
        <f t="shared" si="0"/>
        <v>298</v>
      </c>
      <c r="K16" s="154">
        <f>přehled!AK5</f>
        <v>60</v>
      </c>
      <c r="L16" s="157">
        <f>přehled!AL5</f>
        <v>358</v>
      </c>
      <c r="M16" s="156">
        <f t="shared" si="1"/>
        <v>59.666666666666664</v>
      </c>
      <c r="N16" s="157">
        <f t="shared" si="2"/>
        <v>69</v>
      </c>
      <c r="O16" s="163" t="s">
        <v>23</v>
      </c>
    </row>
    <row r="17" spans="1:15" s="161" customFormat="1" ht="24.75" customHeight="1">
      <c r="A17" s="150">
        <v>7</v>
      </c>
      <c r="B17" s="151" t="s">
        <v>32</v>
      </c>
      <c r="C17" s="152" t="s">
        <v>19</v>
      </c>
      <c r="D17" s="152">
        <f>přehled!AE11</f>
        <v>43</v>
      </c>
      <c r="E17" s="152">
        <f>přehled!AF11</f>
        <v>14</v>
      </c>
      <c r="F17" s="152">
        <f>přehled!AG11</f>
        <v>28</v>
      </c>
      <c r="G17" s="152">
        <f>přehled!AH11</f>
        <v>48</v>
      </c>
      <c r="H17" s="152">
        <f>přehled!AI11</f>
        <v>19</v>
      </c>
      <c r="I17" s="152">
        <f>přehled!AJ11</f>
        <v>39</v>
      </c>
      <c r="J17" s="150">
        <f t="shared" si="0"/>
        <v>191</v>
      </c>
      <c r="K17" s="154">
        <f>přehled!AK11</f>
        <v>60</v>
      </c>
      <c r="L17" s="157">
        <f>přehled!AL11</f>
        <v>251</v>
      </c>
      <c r="M17" s="156">
        <f t="shared" si="1"/>
        <v>41.833333333333336</v>
      </c>
      <c r="N17" s="157">
        <f t="shared" si="2"/>
        <v>48</v>
      </c>
      <c r="O17" s="158" t="s">
        <v>33</v>
      </c>
    </row>
    <row r="18" spans="1:15" s="161" customFormat="1" ht="24.75" customHeight="1">
      <c r="A18" s="150"/>
      <c r="B18" s="151" t="s">
        <v>24</v>
      </c>
      <c r="C18" s="152" t="s">
        <v>19</v>
      </c>
      <c r="D18" s="152">
        <f>přehled!AE6</f>
        <v>0</v>
      </c>
      <c r="E18" s="153">
        <f>přehled!AF6</f>
        <v>0</v>
      </c>
      <c r="F18" s="152">
        <f>přehled!AG6</f>
        <v>0</v>
      </c>
      <c r="G18" s="153">
        <f>přehled!AH6</f>
        <v>0</v>
      </c>
      <c r="H18" s="152">
        <f>přehled!AI6</f>
        <v>0</v>
      </c>
      <c r="I18" s="152">
        <f>přehled!AJ6</f>
        <v>0</v>
      </c>
      <c r="J18" s="150">
        <f t="shared" si="0"/>
        <v>0</v>
      </c>
      <c r="K18" s="154">
        <f>přehled!AK6</f>
        <v>0</v>
      </c>
      <c r="L18" s="157">
        <f>přehled!AL6</f>
        <v>0</v>
      </c>
      <c r="M18" s="156">
        <f t="shared" si="1"/>
        <v>0</v>
      </c>
      <c r="N18" s="157">
        <f t="shared" si="2"/>
        <v>0</v>
      </c>
      <c r="O18" s="158" t="s">
        <v>25</v>
      </c>
    </row>
    <row r="19" spans="1:15" s="161" customFormat="1" ht="24.75" customHeight="1">
      <c r="A19" s="150"/>
      <c r="B19" s="151" t="s">
        <v>31</v>
      </c>
      <c r="C19" s="152" t="s">
        <v>19</v>
      </c>
      <c r="D19" s="152">
        <f>přehled!AE10</f>
        <v>0</v>
      </c>
      <c r="E19" s="152">
        <f>přehled!AF10</f>
        <v>0</v>
      </c>
      <c r="F19" s="152">
        <f>přehled!AG10</f>
        <v>0</v>
      </c>
      <c r="G19" s="152">
        <f>přehled!AH10</f>
        <v>0</v>
      </c>
      <c r="H19" s="152">
        <f>přehled!AI10</f>
        <v>0</v>
      </c>
      <c r="I19" s="152">
        <f>přehled!AJ10</f>
        <v>0</v>
      </c>
      <c r="J19" s="150">
        <f t="shared" si="0"/>
        <v>0</v>
      </c>
      <c r="K19" s="154">
        <f>přehled!AK10</f>
        <v>0</v>
      </c>
      <c r="L19" s="157">
        <f>přehled!AL10</f>
        <v>0</v>
      </c>
      <c r="M19" s="156">
        <f t="shared" si="1"/>
        <v>0</v>
      </c>
      <c r="N19" s="157">
        <f t="shared" si="2"/>
        <v>0</v>
      </c>
      <c r="O19" s="158" t="s">
        <v>18</v>
      </c>
    </row>
    <row r="20" spans="1:15" s="161" customFormat="1" ht="24.75" customHeight="1">
      <c r="A20" s="169"/>
      <c r="B20" s="176"/>
      <c r="C20" s="168"/>
      <c r="D20" s="168"/>
      <c r="E20" s="168"/>
      <c r="F20" s="168"/>
      <c r="G20" s="168"/>
      <c r="H20" s="168"/>
      <c r="I20" s="168"/>
      <c r="J20" s="169"/>
      <c r="K20"/>
      <c r="L20" s="169"/>
      <c r="M20" s="178"/>
      <c r="N20" s="169"/>
      <c r="O20" s="223"/>
    </row>
    <row r="21" spans="1:15" s="160" customFormat="1" ht="22.5" customHeight="1">
      <c r="A21" s="166"/>
      <c r="B21" s="208"/>
      <c r="C21" s="208"/>
      <c r="D21" s="208"/>
      <c r="E21" s="208"/>
      <c r="F21" s="208"/>
      <c r="G21" s="208"/>
      <c r="H21" s="208"/>
      <c r="I21" s="208"/>
      <c r="J21" s="166"/>
      <c r="K21"/>
      <c r="L21" s="170"/>
      <c r="M21" s="170"/>
      <c r="N21" s="166"/>
      <c r="O21" s="171"/>
    </row>
    <row r="22" spans="1:15" s="160" customFormat="1" ht="22.5" customHeight="1">
      <c r="A22" s="166"/>
      <c r="B22" s="167" t="s">
        <v>73</v>
      </c>
      <c r="C22" s="168"/>
      <c r="D22" s="168"/>
      <c r="E22" s="168"/>
      <c r="F22" s="168"/>
      <c r="G22" s="168"/>
      <c r="H22" s="168"/>
      <c r="I22" s="168"/>
      <c r="J22" s="169"/>
      <c r="K22" s="169"/>
      <c r="L22" s="169"/>
      <c r="M22" s="170"/>
      <c r="N22" s="170"/>
      <c r="O22" s="171"/>
    </row>
    <row r="23" spans="1:15" s="160" customFormat="1" ht="22.5" customHeight="1">
      <c r="A23" s="166"/>
      <c r="B23" s="167"/>
      <c r="C23" s="168"/>
      <c r="D23" s="168"/>
      <c r="E23" s="168"/>
      <c r="F23" s="168"/>
      <c r="G23" s="168"/>
      <c r="H23" s="168"/>
      <c r="I23" s="168"/>
      <c r="J23" s="169"/>
      <c r="K23" s="169"/>
      <c r="L23" s="169"/>
      <c r="M23" s="170"/>
      <c r="N23" s="170"/>
      <c r="O23" s="171"/>
    </row>
    <row r="24" spans="1:15" s="160" customFormat="1" ht="22.5" customHeight="1">
      <c r="A24" s="215" t="s">
        <v>61</v>
      </c>
      <c r="B24" s="216" t="s">
        <v>0</v>
      </c>
      <c r="C24" s="216" t="s">
        <v>62</v>
      </c>
      <c r="D24" s="216" t="s">
        <v>63</v>
      </c>
      <c r="E24" s="216" t="s">
        <v>64</v>
      </c>
      <c r="F24" s="216" t="s">
        <v>65</v>
      </c>
      <c r="G24" s="216" t="s">
        <v>66</v>
      </c>
      <c r="H24" s="216" t="s">
        <v>67</v>
      </c>
      <c r="I24" s="216" t="s">
        <v>66</v>
      </c>
      <c r="J24" s="217" t="s">
        <v>10</v>
      </c>
      <c r="K24" s="224" t="s">
        <v>69</v>
      </c>
      <c r="L24" s="218" t="s">
        <v>70</v>
      </c>
      <c r="M24" s="219" t="s">
        <v>71</v>
      </c>
      <c r="N24" s="220" t="s">
        <v>72</v>
      </c>
      <c r="O24" s="171" t="s">
        <v>169</v>
      </c>
    </row>
    <row r="25" spans="1:19" s="160" customFormat="1" ht="22.5" customHeight="1">
      <c r="A25" s="159">
        <v>1</v>
      </c>
      <c r="B25" s="151" t="s">
        <v>40</v>
      </c>
      <c r="C25" s="152" t="s">
        <v>34</v>
      </c>
      <c r="D25" s="152">
        <f>přehled!AE17</f>
        <v>167</v>
      </c>
      <c r="E25" s="153">
        <f>přehled!AF17</f>
        <v>236</v>
      </c>
      <c r="F25" s="152">
        <f>přehled!AG17</f>
        <v>155</v>
      </c>
      <c r="G25" s="152">
        <f>přehled!AH17</f>
        <v>131</v>
      </c>
      <c r="H25" s="153">
        <f>přehled!AI17</f>
        <v>158</v>
      </c>
      <c r="I25" s="152">
        <f>přehled!AJ17</f>
        <v>174</v>
      </c>
      <c r="J25" s="164">
        <f aca="true" t="shared" si="3" ref="J25:J32">SUM(D25:I25)</f>
        <v>1021</v>
      </c>
      <c r="K25" s="154">
        <f>přehled!AK17</f>
        <v>0</v>
      </c>
      <c r="L25" s="157">
        <f>přehled!AL17</f>
        <v>1021</v>
      </c>
      <c r="M25" s="156">
        <f aca="true" t="shared" si="4" ref="M25:M32">SUM(L25/6)</f>
        <v>170.16666666666666</v>
      </c>
      <c r="N25" s="165">
        <f aca="true" t="shared" si="5" ref="N25:N32">MAX(D25:I25)</f>
        <v>236</v>
      </c>
      <c r="O25" s="110" t="s">
        <v>41</v>
      </c>
      <c r="S25" s="172"/>
    </row>
    <row r="26" spans="1:15" s="160" customFormat="1" ht="22.5" customHeight="1">
      <c r="A26" s="159">
        <v>2</v>
      </c>
      <c r="B26" s="151" t="s">
        <v>38</v>
      </c>
      <c r="C26" s="152" t="s">
        <v>34</v>
      </c>
      <c r="D26" s="152">
        <f>přehled!AE15</f>
        <v>135</v>
      </c>
      <c r="E26" s="153">
        <f>přehled!AF15</f>
        <v>126</v>
      </c>
      <c r="F26" s="152">
        <f>přehled!AG15</f>
        <v>138</v>
      </c>
      <c r="G26" s="152">
        <f>přehled!AH15</f>
        <v>139</v>
      </c>
      <c r="H26" s="152">
        <f>přehled!AI15</f>
        <v>160</v>
      </c>
      <c r="I26" s="152">
        <f>přehled!AJ15</f>
        <v>124</v>
      </c>
      <c r="J26" s="164">
        <f t="shared" si="3"/>
        <v>822</v>
      </c>
      <c r="K26" s="154">
        <f>přehled!AK15</f>
        <v>0</v>
      </c>
      <c r="L26" s="157">
        <f>přehled!AL15</f>
        <v>822</v>
      </c>
      <c r="M26" s="156">
        <f t="shared" si="4"/>
        <v>137</v>
      </c>
      <c r="N26" s="165">
        <f t="shared" si="5"/>
        <v>160</v>
      </c>
      <c r="O26" s="158" t="s">
        <v>25</v>
      </c>
    </row>
    <row r="27" spans="1:15" s="160" customFormat="1" ht="22.5" customHeight="1">
      <c r="A27" s="164">
        <v>3</v>
      </c>
      <c r="B27" s="151" t="s">
        <v>43</v>
      </c>
      <c r="C27" s="152" t="s">
        <v>34</v>
      </c>
      <c r="D27" s="152">
        <f>přehled!AE19</f>
        <v>124</v>
      </c>
      <c r="E27" s="153">
        <f>přehled!AF19</f>
        <v>118</v>
      </c>
      <c r="F27" s="153">
        <f>přehled!AG19</f>
        <v>111</v>
      </c>
      <c r="G27" s="152">
        <f>přehled!AH19</f>
        <v>91</v>
      </c>
      <c r="H27" s="152">
        <f>přehled!AI19</f>
        <v>131</v>
      </c>
      <c r="I27" s="152">
        <f>přehled!AJ19</f>
        <v>154</v>
      </c>
      <c r="J27" s="164">
        <f t="shared" si="3"/>
        <v>729</v>
      </c>
      <c r="K27" s="154">
        <f>přehled!AK19</f>
        <v>0</v>
      </c>
      <c r="L27" s="157">
        <f>přehled!AL19</f>
        <v>729</v>
      </c>
      <c r="M27" s="156">
        <f t="shared" si="4"/>
        <v>121.5</v>
      </c>
      <c r="N27" s="165">
        <f t="shared" si="5"/>
        <v>154</v>
      </c>
      <c r="O27" s="110" t="s">
        <v>41</v>
      </c>
    </row>
    <row r="28" spans="1:15" s="160" customFormat="1" ht="22.5" customHeight="1">
      <c r="A28" s="159">
        <v>4</v>
      </c>
      <c r="B28" s="151" t="s">
        <v>35</v>
      </c>
      <c r="C28" s="152" t="s">
        <v>34</v>
      </c>
      <c r="D28" s="152">
        <f>přehled!AE12</f>
        <v>68</v>
      </c>
      <c r="E28" s="152">
        <f>přehled!AF12</f>
        <v>95</v>
      </c>
      <c r="F28" s="153">
        <f>přehled!AG12</f>
        <v>132</v>
      </c>
      <c r="G28" s="153">
        <f>přehled!AH12</f>
        <v>90</v>
      </c>
      <c r="H28" s="152">
        <f>přehled!AI12</f>
        <v>91</v>
      </c>
      <c r="I28" s="152">
        <f>přehled!AJ12</f>
        <v>67</v>
      </c>
      <c r="J28" s="164">
        <f t="shared" si="3"/>
        <v>543</v>
      </c>
      <c r="K28" s="154">
        <f>přehled!AK12</f>
        <v>0</v>
      </c>
      <c r="L28" s="157">
        <f>přehled!AL12</f>
        <v>543</v>
      </c>
      <c r="M28" s="156">
        <f t="shared" si="4"/>
        <v>90.5</v>
      </c>
      <c r="N28" s="165">
        <f t="shared" si="5"/>
        <v>132</v>
      </c>
      <c r="O28" s="162" t="s">
        <v>21</v>
      </c>
    </row>
    <row r="29" spans="1:15" s="160" customFormat="1" ht="22.5" customHeight="1">
      <c r="A29" s="159"/>
      <c r="B29" s="151" t="s">
        <v>36</v>
      </c>
      <c r="C29" s="152" t="s">
        <v>34</v>
      </c>
      <c r="D29" s="153">
        <f>přehled!AE13</f>
        <v>0</v>
      </c>
      <c r="E29" s="152">
        <f>přehled!AF13</f>
        <v>0</v>
      </c>
      <c r="F29" s="153">
        <f>přehled!AG13</f>
        <v>0</v>
      </c>
      <c r="G29" s="152">
        <f>přehled!AH13</f>
        <v>0</v>
      </c>
      <c r="H29" s="152">
        <f>přehled!AI13</f>
        <v>0</v>
      </c>
      <c r="I29" s="152">
        <f>přehled!AJ13</f>
        <v>0</v>
      </c>
      <c r="J29" s="164">
        <f t="shared" si="3"/>
        <v>0</v>
      </c>
      <c r="K29" s="154">
        <f>přehled!AK13</f>
        <v>0</v>
      </c>
      <c r="L29" s="157">
        <f>přehled!AL13</f>
        <v>0</v>
      </c>
      <c r="M29" s="156">
        <f t="shared" si="4"/>
        <v>0</v>
      </c>
      <c r="N29" s="165">
        <f t="shared" si="5"/>
        <v>0</v>
      </c>
      <c r="O29" s="162" t="s">
        <v>21</v>
      </c>
    </row>
    <row r="30" spans="1:15" s="160" customFormat="1" ht="22.5" customHeight="1">
      <c r="A30" s="159"/>
      <c r="B30" s="113" t="s">
        <v>37</v>
      </c>
      <c r="C30" s="152" t="s">
        <v>34</v>
      </c>
      <c r="D30" s="153">
        <f>přehled!AE14</f>
        <v>0</v>
      </c>
      <c r="E30" s="152">
        <f>přehled!AF14</f>
        <v>0</v>
      </c>
      <c r="F30" s="153">
        <f>přehled!AG14</f>
        <v>0</v>
      </c>
      <c r="G30" s="152">
        <f>přehled!AH14</f>
        <v>0</v>
      </c>
      <c r="H30" s="152">
        <f>přehled!AI14</f>
        <v>0</v>
      </c>
      <c r="I30" s="152">
        <f>přehled!AJ14</f>
        <v>0</v>
      </c>
      <c r="J30" s="164">
        <f t="shared" si="3"/>
        <v>0</v>
      </c>
      <c r="K30" s="154">
        <f>přehled!AK14</f>
        <v>0</v>
      </c>
      <c r="L30" s="157">
        <f>přehled!AL14</f>
        <v>0</v>
      </c>
      <c r="M30" s="156">
        <f t="shared" si="4"/>
        <v>0</v>
      </c>
      <c r="N30" s="165">
        <f t="shared" si="5"/>
        <v>0</v>
      </c>
      <c r="O30" s="162" t="s">
        <v>21</v>
      </c>
    </row>
    <row r="31" spans="1:15" s="160" customFormat="1" ht="22.5" customHeight="1">
      <c r="A31" s="159"/>
      <c r="B31" s="151" t="s">
        <v>39</v>
      </c>
      <c r="C31" s="152" t="s">
        <v>34</v>
      </c>
      <c r="D31" s="152">
        <f>přehled!AE16</f>
        <v>0</v>
      </c>
      <c r="E31" s="153">
        <f>přehled!AF16</f>
        <v>0</v>
      </c>
      <c r="F31" s="152">
        <f>přehled!AG16</f>
        <v>0</v>
      </c>
      <c r="G31" s="152">
        <f>přehled!AH16</f>
        <v>0</v>
      </c>
      <c r="H31" s="153">
        <f>přehled!AI16</f>
        <v>0</v>
      </c>
      <c r="I31" s="152">
        <f>přehled!AJ16</f>
        <v>0</v>
      </c>
      <c r="J31" s="164">
        <f t="shared" si="3"/>
        <v>0</v>
      </c>
      <c r="K31" s="154">
        <f>přehled!AK16</f>
        <v>0</v>
      </c>
      <c r="L31" s="157">
        <f>přehled!AL16</f>
        <v>0</v>
      </c>
      <c r="M31" s="156">
        <f t="shared" si="4"/>
        <v>0</v>
      </c>
      <c r="N31" s="165">
        <f t="shared" si="5"/>
        <v>0</v>
      </c>
      <c r="O31" s="162" t="s">
        <v>74</v>
      </c>
    </row>
    <row r="32" spans="1:15" s="160" customFormat="1" ht="22.5" customHeight="1">
      <c r="A32" s="159"/>
      <c r="B32" s="151" t="s">
        <v>42</v>
      </c>
      <c r="C32" s="152" t="s">
        <v>34</v>
      </c>
      <c r="D32" s="152">
        <f>přehled!AE18</f>
        <v>0</v>
      </c>
      <c r="E32" s="153">
        <f>přehled!AF18</f>
        <v>0</v>
      </c>
      <c r="F32" s="153">
        <f>přehled!AG18</f>
        <v>0</v>
      </c>
      <c r="G32" s="152">
        <f>přehled!AH18</f>
        <v>0</v>
      </c>
      <c r="H32" s="152">
        <f>přehled!AI18</f>
        <v>0</v>
      </c>
      <c r="I32" s="152">
        <f>přehled!AJ18</f>
        <v>0</v>
      </c>
      <c r="J32" s="164">
        <f t="shared" si="3"/>
        <v>0</v>
      </c>
      <c r="K32" s="154">
        <f>přehled!AK18</f>
        <v>0</v>
      </c>
      <c r="L32" s="157">
        <f>přehled!AL18</f>
        <v>0</v>
      </c>
      <c r="M32" s="156">
        <f t="shared" si="4"/>
        <v>0</v>
      </c>
      <c r="N32" s="165">
        <f t="shared" si="5"/>
        <v>0</v>
      </c>
      <c r="O32" s="158" t="s">
        <v>25</v>
      </c>
    </row>
    <row r="33" spans="1:15" s="160" customFormat="1" ht="24.75" customHeight="1">
      <c r="A33" s="182"/>
      <c r="B33" s="197"/>
      <c r="C33" s="168"/>
      <c r="D33" s="168"/>
      <c r="E33" s="177"/>
      <c r="F33" s="168"/>
      <c r="G33" s="168"/>
      <c r="H33" s="168"/>
      <c r="I33" s="168"/>
      <c r="J33" s="175"/>
      <c r="K33" s="169"/>
      <c r="L33" s="169"/>
      <c r="M33" s="178"/>
      <c r="N33" s="179"/>
      <c r="O33" s="181"/>
    </row>
    <row r="34" spans="1:15" s="160" customFormat="1" ht="24.75" customHeight="1">
      <c r="A34" s="169"/>
      <c r="B34" s="167" t="s">
        <v>75</v>
      </c>
      <c r="C34" s="168"/>
      <c r="D34" s="168"/>
      <c r="E34" s="168"/>
      <c r="F34" s="168"/>
      <c r="G34" s="168"/>
      <c r="H34" s="168"/>
      <c r="I34" s="168"/>
      <c r="J34" s="169"/>
      <c r="K34" s="169"/>
      <c r="L34" s="169"/>
      <c r="M34" s="170"/>
      <c r="N34" s="166"/>
      <c r="O34" s="171"/>
    </row>
    <row r="35" spans="1:15" s="160" customFormat="1" ht="24.75" customHeight="1">
      <c r="A35" s="169"/>
      <c r="B35" s="167"/>
      <c r="C35" s="168"/>
      <c r="D35" s="168"/>
      <c r="E35" s="168"/>
      <c r="F35" s="168"/>
      <c r="G35" s="168"/>
      <c r="H35" s="168"/>
      <c r="I35" s="168"/>
      <c r="J35" s="169"/>
      <c r="K35" s="169"/>
      <c r="L35" s="169"/>
      <c r="M35" s="170"/>
      <c r="N35" s="166"/>
      <c r="O35" s="171"/>
    </row>
    <row r="36" spans="1:15" s="160" customFormat="1" ht="22.5" customHeight="1">
      <c r="A36" s="215" t="s">
        <v>61</v>
      </c>
      <c r="B36" s="216" t="s">
        <v>0</v>
      </c>
      <c r="C36" s="216" t="s">
        <v>62</v>
      </c>
      <c r="D36" s="216" t="s">
        <v>63</v>
      </c>
      <c r="E36" s="216" t="s">
        <v>64</v>
      </c>
      <c r="F36" s="216" t="s">
        <v>65</v>
      </c>
      <c r="G36" s="216" t="s">
        <v>66</v>
      </c>
      <c r="H36" s="216" t="s">
        <v>67</v>
      </c>
      <c r="I36" s="216" t="s">
        <v>68</v>
      </c>
      <c r="J36" s="217" t="s">
        <v>10</v>
      </c>
      <c r="K36" s="217" t="s">
        <v>69</v>
      </c>
      <c r="L36" s="218" t="s">
        <v>70</v>
      </c>
      <c r="M36" s="219" t="s">
        <v>71</v>
      </c>
      <c r="N36" s="220" t="s">
        <v>72</v>
      </c>
      <c r="O36" s="171" t="s">
        <v>169</v>
      </c>
    </row>
    <row r="37" spans="1:15" s="160" customFormat="1" ht="22.5" customHeight="1">
      <c r="A37" s="164">
        <v>1</v>
      </c>
      <c r="B37" s="113" t="s">
        <v>56</v>
      </c>
      <c r="C37" s="173" t="s">
        <v>45</v>
      </c>
      <c r="D37" s="185">
        <f>přehled!AE30</f>
        <v>168</v>
      </c>
      <c r="E37" s="185">
        <f>přehled!AF30</f>
        <v>191</v>
      </c>
      <c r="F37" s="185">
        <f>přehled!AG30</f>
        <v>184</v>
      </c>
      <c r="G37" s="185">
        <f>přehled!AH30</f>
        <v>145</v>
      </c>
      <c r="H37" s="185">
        <f>přehled!AI30</f>
        <v>160</v>
      </c>
      <c r="I37" s="185">
        <f>přehled!AJ30</f>
        <v>142</v>
      </c>
      <c r="J37" s="164">
        <f aca="true" t="shared" si="6" ref="J37:J47">SUM(D37:I37)</f>
        <v>990</v>
      </c>
      <c r="K37" s="154">
        <f>přehled!AK30</f>
        <v>0</v>
      </c>
      <c r="L37" s="157">
        <f>přehled!AL30</f>
        <v>990</v>
      </c>
      <c r="M37" s="156">
        <f aca="true" t="shared" si="7" ref="M37:M47">SUM(L37/6)</f>
        <v>165</v>
      </c>
      <c r="N37" s="174">
        <f aca="true" t="shared" si="8" ref="N37:N47">MAX(D37:I37)</f>
        <v>191</v>
      </c>
      <c r="O37" s="158" t="s">
        <v>33</v>
      </c>
    </row>
    <row r="38" spans="1:15" s="161" customFormat="1" ht="24.75" customHeight="1">
      <c r="A38" s="164">
        <v>2</v>
      </c>
      <c r="B38" s="113" t="s">
        <v>46</v>
      </c>
      <c r="C38" s="173" t="s">
        <v>45</v>
      </c>
      <c r="D38" s="173">
        <f>přehled!AE21</f>
        <v>179</v>
      </c>
      <c r="E38" s="173">
        <f>přehled!AF21</f>
        <v>144</v>
      </c>
      <c r="F38" s="173">
        <f>přehled!AG21</f>
        <v>149</v>
      </c>
      <c r="G38" s="183">
        <f>přehled!AH21</f>
        <v>160</v>
      </c>
      <c r="H38" s="173">
        <f>přehled!AI21</f>
        <v>170</v>
      </c>
      <c r="I38" s="183">
        <f>přehled!AJ21</f>
        <v>167</v>
      </c>
      <c r="J38" s="164">
        <f t="shared" si="6"/>
        <v>969</v>
      </c>
      <c r="K38" s="154">
        <f>přehled!AK21</f>
        <v>0</v>
      </c>
      <c r="L38" s="157">
        <f>přehled!AL21</f>
        <v>969</v>
      </c>
      <c r="M38" s="156">
        <f t="shared" si="7"/>
        <v>161.5</v>
      </c>
      <c r="N38" s="184">
        <f t="shared" si="8"/>
        <v>179</v>
      </c>
      <c r="O38" s="162" t="s">
        <v>74</v>
      </c>
    </row>
    <row r="39" spans="1:15" s="161" customFormat="1" ht="24.75" customHeight="1">
      <c r="A39" s="164">
        <v>3</v>
      </c>
      <c r="B39" s="113" t="s">
        <v>49</v>
      </c>
      <c r="C39" s="173" t="s">
        <v>45</v>
      </c>
      <c r="D39" s="173">
        <f>přehled!AE23</f>
        <v>152</v>
      </c>
      <c r="E39" s="173">
        <f>přehled!AF23</f>
        <v>131</v>
      </c>
      <c r="F39" s="173">
        <f>přehled!AG23</f>
        <v>169</v>
      </c>
      <c r="G39" s="183">
        <f>přehled!AH23</f>
        <v>154</v>
      </c>
      <c r="H39" s="173">
        <f>přehled!AI23</f>
        <v>124</v>
      </c>
      <c r="I39" s="183">
        <f>přehled!AJ23</f>
        <v>161</v>
      </c>
      <c r="J39" s="164">
        <f t="shared" si="6"/>
        <v>891</v>
      </c>
      <c r="K39" s="154">
        <f>přehled!AK23</f>
        <v>0</v>
      </c>
      <c r="L39" s="157">
        <f>přehled!AL23</f>
        <v>891</v>
      </c>
      <c r="M39" s="156">
        <f t="shared" si="7"/>
        <v>148.5</v>
      </c>
      <c r="N39" s="184">
        <f t="shared" si="8"/>
        <v>169</v>
      </c>
      <c r="O39" s="158" t="s">
        <v>23</v>
      </c>
    </row>
    <row r="40" spans="1:256" ht="22.5" customHeight="1">
      <c r="A40" s="164">
        <v>4</v>
      </c>
      <c r="B40" s="113" t="s">
        <v>53</v>
      </c>
      <c r="C40" s="173" t="s">
        <v>45</v>
      </c>
      <c r="D40" s="173">
        <f>přehled!AE27</f>
        <v>93</v>
      </c>
      <c r="E40" s="173">
        <f>přehled!AF27</f>
        <v>108</v>
      </c>
      <c r="F40" s="173">
        <f>přehled!AG27</f>
        <v>149</v>
      </c>
      <c r="G40" s="183">
        <f>přehled!AH27</f>
        <v>151</v>
      </c>
      <c r="H40" s="173">
        <f>přehled!AI27</f>
        <v>161</v>
      </c>
      <c r="I40" s="173">
        <f>přehled!AJ27</f>
        <v>139</v>
      </c>
      <c r="J40" s="164">
        <f t="shared" si="6"/>
        <v>801</v>
      </c>
      <c r="K40" s="154">
        <f>přehled!AK27</f>
        <v>0</v>
      </c>
      <c r="L40" s="157">
        <f>přehled!AL27</f>
        <v>801</v>
      </c>
      <c r="M40" s="156">
        <f t="shared" si="7"/>
        <v>133.5</v>
      </c>
      <c r="N40" s="184">
        <f t="shared" si="8"/>
        <v>161</v>
      </c>
      <c r="O40" s="158" t="s">
        <v>18</v>
      </c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15" s="160" customFormat="1" ht="22.5" customHeight="1">
      <c r="A41" s="164">
        <v>5</v>
      </c>
      <c r="B41" s="113" t="s">
        <v>44</v>
      </c>
      <c r="C41" s="173" t="s">
        <v>45</v>
      </c>
      <c r="D41" s="173">
        <f>přehled!AE20</f>
        <v>97</v>
      </c>
      <c r="E41" s="173">
        <f>přehled!AF20</f>
        <v>157</v>
      </c>
      <c r="F41" s="173">
        <f>přehled!AG20</f>
        <v>131</v>
      </c>
      <c r="G41" s="173">
        <f>přehled!AH20</f>
        <v>98</v>
      </c>
      <c r="H41" s="183">
        <f>přehled!AI20</f>
        <v>127</v>
      </c>
      <c r="I41" s="173">
        <f>přehled!AJ20</f>
        <v>121</v>
      </c>
      <c r="J41" s="164">
        <f t="shared" si="6"/>
        <v>731</v>
      </c>
      <c r="K41" s="154">
        <f>přehled!AK20</f>
        <v>60</v>
      </c>
      <c r="L41" s="157">
        <f>přehled!AL20</f>
        <v>791</v>
      </c>
      <c r="M41" s="156">
        <f t="shared" si="7"/>
        <v>131.83333333333334</v>
      </c>
      <c r="N41" s="184">
        <f t="shared" si="8"/>
        <v>157</v>
      </c>
      <c r="O41" s="162" t="s">
        <v>21</v>
      </c>
    </row>
    <row r="42" spans="1:15" s="161" customFormat="1" ht="24.75" customHeight="1">
      <c r="A42" s="164">
        <v>6</v>
      </c>
      <c r="B42" s="113" t="s">
        <v>55</v>
      </c>
      <c r="C42" s="173" t="s">
        <v>45</v>
      </c>
      <c r="D42" s="185">
        <f>přehled!AE29</f>
        <v>67</v>
      </c>
      <c r="E42" s="185">
        <f>přehled!AF29</f>
        <v>84</v>
      </c>
      <c r="F42" s="185">
        <f>přehled!AG29</f>
        <v>131</v>
      </c>
      <c r="G42" s="185">
        <f>přehled!AH29</f>
        <v>99</v>
      </c>
      <c r="H42" s="185">
        <f>přehled!AI29</f>
        <v>98</v>
      </c>
      <c r="I42" s="185">
        <f>přehled!AJ29</f>
        <v>98</v>
      </c>
      <c r="J42" s="164">
        <f t="shared" si="6"/>
        <v>577</v>
      </c>
      <c r="K42" s="154">
        <f>přehled!AK29</f>
        <v>60</v>
      </c>
      <c r="L42" s="157">
        <f>přehled!AL29</f>
        <v>637</v>
      </c>
      <c r="M42" s="225">
        <f t="shared" si="7"/>
        <v>106.16666666666667</v>
      </c>
      <c r="N42" s="174">
        <f t="shared" si="8"/>
        <v>131</v>
      </c>
      <c r="O42" s="158" t="s">
        <v>18</v>
      </c>
    </row>
    <row r="43" spans="1:15" s="161" customFormat="1" ht="24.75" customHeight="1">
      <c r="A43" s="164"/>
      <c r="B43" s="113" t="s">
        <v>47</v>
      </c>
      <c r="C43" s="173" t="s">
        <v>45</v>
      </c>
      <c r="D43" s="173">
        <f>přehled!AE22</f>
        <v>0</v>
      </c>
      <c r="E43" s="173">
        <f>přehled!AF22</f>
        <v>0</v>
      </c>
      <c r="F43" s="173">
        <f>přehled!AG22</f>
        <v>0</v>
      </c>
      <c r="G43" s="183">
        <f>přehled!AH22</f>
        <v>0</v>
      </c>
      <c r="H43" s="173">
        <f>přehled!AI22</f>
        <v>0</v>
      </c>
      <c r="I43" s="183">
        <f>přehled!AJ22</f>
        <v>0</v>
      </c>
      <c r="J43" s="164">
        <f t="shared" si="6"/>
        <v>0</v>
      </c>
      <c r="K43" s="154">
        <f>přehled!AK22</f>
        <v>0</v>
      </c>
      <c r="L43" s="157">
        <f>přehled!AL22</f>
        <v>0</v>
      </c>
      <c r="M43" s="156">
        <f t="shared" si="7"/>
        <v>0</v>
      </c>
      <c r="N43" s="184">
        <f t="shared" si="8"/>
        <v>0</v>
      </c>
      <c r="O43" s="162" t="s">
        <v>76</v>
      </c>
    </row>
    <row r="44" spans="1:15" s="161" customFormat="1" ht="24.75" customHeight="1">
      <c r="A44" s="164"/>
      <c r="B44" s="113" t="s">
        <v>50</v>
      </c>
      <c r="C44" s="173" t="s">
        <v>45</v>
      </c>
      <c r="D44" s="173">
        <f>přehled!AE24</f>
        <v>0</v>
      </c>
      <c r="E44" s="173">
        <f>přehled!AF24</f>
        <v>0</v>
      </c>
      <c r="F44" s="173">
        <f>přehled!AG24</f>
        <v>0</v>
      </c>
      <c r="G44" s="173">
        <f>přehled!AH24</f>
        <v>0</v>
      </c>
      <c r="H44" s="183">
        <f>přehled!AI24</f>
        <v>0</v>
      </c>
      <c r="I44" s="183">
        <f>přehled!AJ24</f>
        <v>0</v>
      </c>
      <c r="J44" s="164">
        <f t="shared" si="6"/>
        <v>0</v>
      </c>
      <c r="K44" s="154">
        <f>přehled!AK24</f>
        <v>0</v>
      </c>
      <c r="L44" s="157">
        <f>přehled!AL24</f>
        <v>0</v>
      </c>
      <c r="M44" s="156">
        <f t="shared" si="7"/>
        <v>0</v>
      </c>
      <c r="N44" s="184">
        <f t="shared" si="8"/>
        <v>0</v>
      </c>
      <c r="O44" s="162" t="s">
        <v>21</v>
      </c>
    </row>
    <row r="45" spans="1:15" s="160" customFormat="1" ht="22.5" customHeight="1">
      <c r="A45" s="164"/>
      <c r="B45" s="113" t="s">
        <v>51</v>
      </c>
      <c r="C45" s="173" t="s">
        <v>45</v>
      </c>
      <c r="D45" s="173">
        <f>přehled!AE25</f>
        <v>0</v>
      </c>
      <c r="E45" s="183">
        <f>přehled!AF25</f>
        <v>0</v>
      </c>
      <c r="F45" s="173">
        <f>přehled!AG25</f>
        <v>0</v>
      </c>
      <c r="G45" s="183">
        <f>přehled!AH25</f>
        <v>0</v>
      </c>
      <c r="H45" s="173">
        <f>přehled!AI25</f>
        <v>0</v>
      </c>
      <c r="I45" s="173">
        <f>přehled!AJ25</f>
        <v>0</v>
      </c>
      <c r="J45" s="164">
        <f t="shared" si="6"/>
        <v>0</v>
      </c>
      <c r="K45" s="154">
        <f>přehled!AK25</f>
        <v>0</v>
      </c>
      <c r="L45" s="157">
        <f>přehled!AL25</f>
        <v>0</v>
      </c>
      <c r="M45" s="156">
        <f t="shared" si="7"/>
        <v>0</v>
      </c>
      <c r="N45" s="184">
        <f t="shared" si="8"/>
        <v>0</v>
      </c>
      <c r="O45" s="110" t="s">
        <v>41</v>
      </c>
    </row>
    <row r="46" spans="1:15" s="160" customFormat="1" ht="22.5" customHeight="1">
      <c r="A46" s="164"/>
      <c r="B46" s="113" t="s">
        <v>52</v>
      </c>
      <c r="C46" s="173" t="s">
        <v>45</v>
      </c>
      <c r="D46" s="173">
        <f>přehled!AE26</f>
        <v>0</v>
      </c>
      <c r="E46" s="183">
        <f>přehled!AF26</f>
        <v>0</v>
      </c>
      <c r="F46" s="173">
        <f>přehled!AG26</f>
        <v>0</v>
      </c>
      <c r="G46" s="173">
        <f>přehled!AH26</f>
        <v>0</v>
      </c>
      <c r="H46" s="183">
        <f>přehled!AI26</f>
        <v>0</v>
      </c>
      <c r="I46" s="173">
        <f>přehled!AJ26</f>
        <v>0</v>
      </c>
      <c r="J46" s="164">
        <f t="shared" si="6"/>
        <v>0</v>
      </c>
      <c r="K46" s="154">
        <f>přehled!AK26</f>
        <v>0</v>
      </c>
      <c r="L46" s="157">
        <f>přehled!AL26</f>
        <v>0</v>
      </c>
      <c r="M46" s="156">
        <f t="shared" si="7"/>
        <v>0</v>
      </c>
      <c r="N46" s="184">
        <f t="shared" si="8"/>
        <v>0</v>
      </c>
      <c r="O46" s="162" t="s">
        <v>21</v>
      </c>
    </row>
    <row r="47" spans="1:15" s="160" customFormat="1" ht="22.5" customHeight="1">
      <c r="A47" s="164"/>
      <c r="B47" s="113" t="s">
        <v>77</v>
      </c>
      <c r="C47" s="173" t="s">
        <v>45</v>
      </c>
      <c r="D47" s="173">
        <f>přehled!AE28</f>
        <v>0</v>
      </c>
      <c r="E47" s="173">
        <f>přehled!AF28</f>
        <v>0</v>
      </c>
      <c r="F47" s="173">
        <f>přehled!AG28</f>
        <v>0</v>
      </c>
      <c r="G47" s="183">
        <f>přehled!AH28</f>
        <v>0</v>
      </c>
      <c r="H47" s="173">
        <f>přehled!AI28</f>
        <v>0</v>
      </c>
      <c r="I47" s="173">
        <f>přehled!AJ28</f>
        <v>0</v>
      </c>
      <c r="J47" s="164">
        <f t="shared" si="6"/>
        <v>0</v>
      </c>
      <c r="K47" s="154">
        <f>přehled!AK28</f>
        <v>0</v>
      </c>
      <c r="L47" s="157">
        <f>přehled!AL28</f>
        <v>0</v>
      </c>
      <c r="M47" s="156">
        <f t="shared" si="7"/>
        <v>0</v>
      </c>
      <c r="N47" s="184">
        <f t="shared" si="8"/>
        <v>0</v>
      </c>
      <c r="O47" s="158" t="s">
        <v>21</v>
      </c>
    </row>
    <row r="48" spans="1:15" s="160" customFormat="1" ht="22.5" customHeight="1">
      <c r="A48" s="186"/>
      <c r="B48" s="211"/>
      <c r="C48" s="187"/>
      <c r="D48" s="187"/>
      <c r="E48" s="187"/>
      <c r="F48" s="187"/>
      <c r="G48" s="187"/>
      <c r="H48" s="187"/>
      <c r="I48" s="187"/>
      <c r="J48" s="186"/>
      <c r="K48" s="186"/>
      <c r="L48" s="188"/>
      <c r="M48" s="188"/>
      <c r="N48" s="186"/>
      <c r="O48" s="189"/>
    </row>
    <row r="49" spans="1:15" s="160" customFormat="1" ht="22.5" customHeight="1">
      <c r="A49" s="186"/>
      <c r="B49" s="187" t="s">
        <v>170</v>
      </c>
      <c r="C49" s="187"/>
      <c r="D49" s="187"/>
      <c r="E49" s="187"/>
      <c r="F49" s="187"/>
      <c r="G49" s="187"/>
      <c r="H49" s="187"/>
      <c r="I49" s="187"/>
      <c r="J49" s="186"/>
      <c r="K49" s="186"/>
      <c r="L49" s="188"/>
      <c r="M49" s="188"/>
      <c r="N49" s="186"/>
      <c r="O49" s="189"/>
    </row>
    <row r="50" spans="1:15" s="160" customFormat="1" ht="22.5" customHeight="1">
      <c r="A50" s="186"/>
      <c r="B50" s="211"/>
      <c r="C50" s="187"/>
      <c r="D50" s="187"/>
      <c r="E50" s="187"/>
      <c r="F50" s="187"/>
      <c r="G50" s="187"/>
      <c r="H50" s="187"/>
      <c r="I50" s="187"/>
      <c r="J50" s="186"/>
      <c r="K50" s="186"/>
      <c r="L50" s="188"/>
      <c r="M50" s="188"/>
      <c r="N50" s="186"/>
      <c r="O50" s="189"/>
    </row>
    <row r="51" spans="1:15" s="160" customFormat="1" ht="22.5" customHeight="1">
      <c r="A51" s="186"/>
      <c r="B51" s="211"/>
      <c r="C51" s="187"/>
      <c r="D51" s="187"/>
      <c r="E51" s="187"/>
      <c r="F51" s="187"/>
      <c r="G51" s="187"/>
      <c r="H51" s="187"/>
      <c r="I51" s="187"/>
      <c r="J51" s="186"/>
      <c r="K51" s="186"/>
      <c r="L51" s="188"/>
      <c r="M51" s="188"/>
      <c r="N51" s="186"/>
      <c r="O51" s="189"/>
    </row>
    <row r="52" spans="1:15" s="160" customFormat="1" ht="22.5" customHeight="1">
      <c r="A52" s="186"/>
      <c r="B52" s="211"/>
      <c r="C52" s="187"/>
      <c r="D52" s="187"/>
      <c r="E52" s="187"/>
      <c r="F52" s="187"/>
      <c r="G52" s="187"/>
      <c r="H52" s="187"/>
      <c r="I52" s="187"/>
      <c r="J52" s="186"/>
      <c r="K52" s="186"/>
      <c r="L52" s="188"/>
      <c r="M52" s="188"/>
      <c r="N52" s="186"/>
      <c r="O52" s="189"/>
    </row>
    <row r="53" spans="1:15" s="161" customFormat="1" ht="24.75" customHeight="1">
      <c r="A53" s="175"/>
      <c r="B53" s="211"/>
      <c r="C53" s="187"/>
      <c r="D53" s="187"/>
      <c r="E53" s="187"/>
      <c r="F53" s="187"/>
      <c r="G53" s="187"/>
      <c r="H53" s="187"/>
      <c r="I53" s="187"/>
      <c r="J53" s="186"/>
      <c r="K53" s="186"/>
      <c r="L53" s="188"/>
      <c r="M53" s="188"/>
      <c r="N53" s="186"/>
      <c r="O53" s="189"/>
    </row>
    <row r="54" spans="1:15" s="160" customFormat="1" ht="24.75" customHeight="1">
      <c r="A54" s="175"/>
      <c r="B54" s="211"/>
      <c r="C54" s="187"/>
      <c r="D54" s="187"/>
      <c r="E54" s="187"/>
      <c r="F54" s="187"/>
      <c r="G54" s="187"/>
      <c r="H54" s="187"/>
      <c r="I54" s="187"/>
      <c r="J54" s="186"/>
      <c r="K54" s="186"/>
      <c r="L54" s="188"/>
      <c r="M54" s="188"/>
      <c r="N54" s="186"/>
      <c r="O54" s="189"/>
    </row>
    <row r="55" spans="1:15" s="160" customFormat="1" ht="22.5" customHeight="1">
      <c r="A55" s="175"/>
      <c r="B55" s="212"/>
      <c r="C55" s="190"/>
      <c r="D55" s="191"/>
      <c r="E55" s="191"/>
      <c r="F55" s="191"/>
      <c r="G55" s="191"/>
      <c r="H55" s="191"/>
      <c r="I55" s="191"/>
      <c r="J55" s="175"/>
      <c r="K55" s="192"/>
      <c r="L55" s="175"/>
      <c r="M55" s="188"/>
      <c r="N55" s="186"/>
      <c r="O55" s="189"/>
    </row>
    <row r="56" spans="1:15" s="149" customFormat="1" ht="22.5" customHeight="1">
      <c r="A56" s="175"/>
      <c r="B56" s="212"/>
      <c r="C56" s="190"/>
      <c r="D56" s="191"/>
      <c r="E56" s="191"/>
      <c r="F56" s="191"/>
      <c r="G56" s="191"/>
      <c r="H56" s="191"/>
      <c r="I56" s="191"/>
      <c r="J56" s="175"/>
      <c r="K56" s="192"/>
      <c r="L56" s="175"/>
      <c r="M56" s="193"/>
      <c r="N56" s="194"/>
      <c r="O56" s="195"/>
    </row>
    <row r="57" spans="1:15" s="160" customFormat="1" ht="22.5" customHeight="1">
      <c r="A57" s="175"/>
      <c r="B57" s="212"/>
      <c r="C57" s="190"/>
      <c r="D57" s="191"/>
      <c r="E57" s="191"/>
      <c r="F57" s="191"/>
      <c r="G57" s="191"/>
      <c r="H57" s="191"/>
      <c r="I57" s="191"/>
      <c r="J57" s="175"/>
      <c r="K57" s="192"/>
      <c r="L57" s="175"/>
      <c r="M57" s="188"/>
      <c r="N57" s="186"/>
      <c r="O57" s="189"/>
    </row>
    <row r="58" spans="1:15" s="161" customFormat="1" ht="24.75" customHeight="1">
      <c r="A58" s="175"/>
      <c r="B58" s="212"/>
      <c r="C58" s="190"/>
      <c r="D58" s="191"/>
      <c r="E58" s="191"/>
      <c r="F58" s="191"/>
      <c r="G58" s="191"/>
      <c r="H58" s="191"/>
      <c r="I58" s="191"/>
      <c r="J58" s="175"/>
      <c r="K58" s="192"/>
      <c r="L58" s="175"/>
      <c r="M58" s="188"/>
      <c r="N58" s="186"/>
      <c r="O58" s="189"/>
    </row>
    <row r="59" spans="1:15" s="161" customFormat="1" ht="24.75" customHeight="1">
      <c r="A59" s="196"/>
      <c r="B59" s="213"/>
      <c r="C59" s="197"/>
      <c r="D59" s="168"/>
      <c r="E59" s="168"/>
      <c r="F59" s="168"/>
      <c r="G59" s="168"/>
      <c r="H59" s="168"/>
      <c r="I59" s="168"/>
      <c r="J59" s="169"/>
      <c r="K59" s="198"/>
      <c r="L59" s="169"/>
      <c r="M59" s="199"/>
      <c r="N59" s="200"/>
      <c r="O59" s="201"/>
    </row>
    <row r="60" spans="1:15" s="161" customFormat="1" ht="24.75" customHeight="1">
      <c r="A60" s="196"/>
      <c r="B60" s="213"/>
      <c r="C60" s="197"/>
      <c r="D60" s="168"/>
      <c r="E60" s="168"/>
      <c r="F60" s="168"/>
      <c r="G60" s="168"/>
      <c r="H60" s="168"/>
      <c r="I60" s="168"/>
      <c r="J60" s="169"/>
      <c r="K60" s="198"/>
      <c r="L60" s="169"/>
      <c r="M60" s="199"/>
      <c r="N60" s="200"/>
      <c r="O60" s="201"/>
    </row>
    <row r="61" spans="1:15" s="161" customFormat="1" ht="24.75" customHeight="1">
      <c r="A61" s="196"/>
      <c r="B61" s="213"/>
      <c r="C61" s="197"/>
      <c r="D61" s="168"/>
      <c r="E61" s="168"/>
      <c r="F61" s="168"/>
      <c r="G61" s="168"/>
      <c r="H61" s="168"/>
      <c r="I61" s="168"/>
      <c r="J61" s="169"/>
      <c r="K61" s="198"/>
      <c r="L61" s="169"/>
      <c r="M61" s="199"/>
      <c r="N61" s="200"/>
      <c r="O61" s="201"/>
    </row>
    <row r="62" spans="1:15" s="161" customFormat="1" ht="24.75" customHeight="1">
      <c r="A62" s="196"/>
      <c r="B62" s="213"/>
      <c r="C62" s="197"/>
      <c r="D62" s="168"/>
      <c r="E62" s="168"/>
      <c r="F62" s="168"/>
      <c r="G62" s="168"/>
      <c r="H62" s="168"/>
      <c r="I62" s="168"/>
      <c r="J62" s="169"/>
      <c r="K62" s="198"/>
      <c r="L62" s="169"/>
      <c r="M62" s="199"/>
      <c r="N62" s="200"/>
      <c r="O62" s="201"/>
    </row>
    <row r="63" spans="1:15" s="161" customFormat="1" ht="24.75" customHeight="1">
      <c r="A63" s="196"/>
      <c r="B63" s="213"/>
      <c r="C63" s="197"/>
      <c r="D63" s="168"/>
      <c r="E63" s="168"/>
      <c r="F63" s="168"/>
      <c r="G63" s="168"/>
      <c r="H63" s="168"/>
      <c r="I63" s="168"/>
      <c r="J63" s="169"/>
      <c r="K63" s="198"/>
      <c r="L63" s="169"/>
      <c r="M63" s="199"/>
      <c r="N63" s="200"/>
      <c r="O63" s="201"/>
    </row>
    <row r="64" spans="1:15" s="161" customFormat="1" ht="24.75" customHeight="1">
      <c r="A64" s="196"/>
      <c r="B64" s="213"/>
      <c r="C64" s="197"/>
      <c r="D64" s="168"/>
      <c r="E64" s="168"/>
      <c r="F64" s="168"/>
      <c r="G64" s="168"/>
      <c r="H64" s="168"/>
      <c r="I64" s="168"/>
      <c r="J64" s="169"/>
      <c r="K64" s="198"/>
      <c r="L64" s="169"/>
      <c r="M64" s="199"/>
      <c r="N64" s="200"/>
      <c r="O64" s="201"/>
    </row>
    <row r="65" spans="1:15" s="161" customFormat="1" ht="24.75" customHeight="1">
      <c r="A65" s="196"/>
      <c r="B65" s="213"/>
      <c r="C65" s="197"/>
      <c r="D65" s="168"/>
      <c r="E65" s="168"/>
      <c r="F65" s="168"/>
      <c r="G65" s="168"/>
      <c r="H65" s="168"/>
      <c r="I65" s="168"/>
      <c r="J65" s="169"/>
      <c r="K65" s="198"/>
      <c r="L65" s="169"/>
      <c r="M65" s="199"/>
      <c r="N65" s="200"/>
      <c r="O65" s="201"/>
    </row>
    <row r="66" spans="1:15" s="161" customFormat="1" ht="24.75" customHeight="1">
      <c r="A66" s="196"/>
      <c r="B66" s="213"/>
      <c r="C66" s="197"/>
      <c r="D66" s="168"/>
      <c r="E66" s="168"/>
      <c r="F66" s="168"/>
      <c r="G66" s="168"/>
      <c r="H66" s="168"/>
      <c r="I66" s="168"/>
      <c r="J66" s="169"/>
      <c r="K66" s="198"/>
      <c r="L66" s="169"/>
      <c r="M66" s="199"/>
      <c r="N66" s="200"/>
      <c r="O66" s="201"/>
    </row>
    <row r="67" spans="1:15" s="161" customFormat="1" ht="24.75" customHeight="1">
      <c r="A67" s="196"/>
      <c r="B67" s="213"/>
      <c r="C67" s="197"/>
      <c r="D67" s="168"/>
      <c r="E67" s="168"/>
      <c r="F67" s="168"/>
      <c r="G67" s="168"/>
      <c r="H67" s="168"/>
      <c r="I67" s="168"/>
      <c r="J67" s="169"/>
      <c r="K67" s="198"/>
      <c r="L67" s="169"/>
      <c r="M67" s="199"/>
      <c r="N67" s="200"/>
      <c r="O67" s="201"/>
    </row>
    <row r="68" spans="1:15" s="161" customFormat="1" ht="24.75" customHeight="1">
      <c r="A68" s="196"/>
      <c r="B68" s="213"/>
      <c r="C68" s="197"/>
      <c r="D68" s="168"/>
      <c r="E68" s="168"/>
      <c r="F68" s="168"/>
      <c r="G68" s="168"/>
      <c r="H68" s="168"/>
      <c r="I68" s="168"/>
      <c r="J68" s="169"/>
      <c r="K68" s="198"/>
      <c r="L68" s="169"/>
      <c r="M68" s="199"/>
      <c r="N68" s="200"/>
      <c r="O68" s="201"/>
    </row>
    <row r="69" spans="1:15" s="161" customFormat="1" ht="24.75" customHeight="1">
      <c r="A69" s="196"/>
      <c r="B69" s="213"/>
      <c r="C69" s="197"/>
      <c r="D69" s="168"/>
      <c r="E69" s="168"/>
      <c r="F69" s="168"/>
      <c r="G69" s="168"/>
      <c r="H69" s="168"/>
      <c r="I69" s="168"/>
      <c r="J69" s="169"/>
      <c r="K69" s="198"/>
      <c r="L69" s="169"/>
      <c r="M69" s="199"/>
      <c r="N69" s="200"/>
      <c r="O69" s="201"/>
    </row>
    <row r="70" spans="1:15" s="161" customFormat="1" ht="24.75" customHeight="1">
      <c r="A70" s="196"/>
      <c r="B70" s="213"/>
      <c r="C70" s="197"/>
      <c r="D70" s="168"/>
      <c r="E70" s="168"/>
      <c r="F70" s="168"/>
      <c r="G70" s="168"/>
      <c r="H70" s="168"/>
      <c r="I70" s="168"/>
      <c r="J70" s="169"/>
      <c r="K70" s="198"/>
      <c r="L70" s="169"/>
      <c r="M70" s="199"/>
      <c r="N70" s="200"/>
      <c r="O70" s="201"/>
    </row>
    <row r="71" spans="1:15" s="161" customFormat="1" ht="24.75" customHeight="1">
      <c r="A71" s="196"/>
      <c r="B71" s="213"/>
      <c r="C71" s="197"/>
      <c r="D71" s="168"/>
      <c r="E71" s="168"/>
      <c r="F71" s="168"/>
      <c r="G71" s="168"/>
      <c r="H71" s="168"/>
      <c r="I71" s="168"/>
      <c r="J71" s="169"/>
      <c r="K71" s="198"/>
      <c r="L71" s="169"/>
      <c r="M71" s="199"/>
      <c r="N71" s="200"/>
      <c r="O71" s="201"/>
    </row>
    <row r="72" spans="1:15" s="161" customFormat="1" ht="24.75" customHeight="1">
      <c r="A72" s="196"/>
      <c r="B72" s="213"/>
      <c r="C72" s="197"/>
      <c r="D72" s="168"/>
      <c r="E72" s="168"/>
      <c r="F72" s="168"/>
      <c r="G72" s="168"/>
      <c r="H72" s="168"/>
      <c r="I72" s="168"/>
      <c r="J72" s="169"/>
      <c r="K72" s="198"/>
      <c r="L72" s="169"/>
      <c r="M72" s="199"/>
      <c r="N72" s="200"/>
      <c r="O72" s="201"/>
    </row>
    <row r="73" spans="1:15" s="161" customFormat="1" ht="24.75" customHeight="1">
      <c r="A73" s="196"/>
      <c r="B73" s="213"/>
      <c r="C73" s="197"/>
      <c r="D73" s="168"/>
      <c r="E73" s="168"/>
      <c r="F73" s="168"/>
      <c r="G73" s="168"/>
      <c r="H73" s="168"/>
      <c r="I73" s="168"/>
      <c r="J73" s="169"/>
      <c r="K73" s="198"/>
      <c r="L73" s="169"/>
      <c r="M73" s="199"/>
      <c r="N73" s="200"/>
      <c r="O73" s="201"/>
    </row>
    <row r="74" spans="1:15" s="161" customFormat="1" ht="24.75" customHeight="1">
      <c r="A74" s="196"/>
      <c r="B74" s="213"/>
      <c r="C74" s="197"/>
      <c r="D74" s="168"/>
      <c r="E74" s="168"/>
      <c r="F74" s="168"/>
      <c r="G74" s="168"/>
      <c r="H74" s="168"/>
      <c r="I74" s="168"/>
      <c r="J74" s="169"/>
      <c r="K74" s="198"/>
      <c r="L74" s="169"/>
      <c r="M74" s="199"/>
      <c r="N74" s="200"/>
      <c r="O74" s="201"/>
    </row>
    <row r="75" spans="1:13" ht="24.75" customHeight="1">
      <c r="A75" s="202"/>
      <c r="B75" s="213"/>
      <c r="C75" s="197"/>
      <c r="D75" s="168"/>
      <c r="E75" s="168"/>
      <c r="F75" s="168"/>
      <c r="G75" s="168"/>
      <c r="H75" s="168"/>
      <c r="I75" s="168"/>
      <c r="J75" s="169"/>
      <c r="K75" s="198"/>
      <c r="L75" s="169"/>
      <c r="M75" s="138"/>
    </row>
    <row r="76" spans="1:12" ht="49.5" customHeight="1">
      <c r="A76" s="202"/>
      <c r="B76" s="214"/>
      <c r="C76" s="139"/>
      <c r="D76" s="139"/>
      <c r="E76" s="139"/>
      <c r="F76" s="139"/>
      <c r="G76" s="139"/>
      <c r="H76" s="139"/>
      <c r="I76" s="139"/>
      <c r="J76" s="138"/>
      <c r="K76" s="204"/>
      <c r="L76" s="138"/>
    </row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24.75" customHeight="1"/>
    <row r="701" ht="24.75" customHeight="1"/>
    <row r="702" ht="24.75" customHeight="1"/>
    <row r="703" ht="24.75" customHeight="1"/>
    <row r="704" ht="24.75" customHeight="1"/>
    <row r="705" ht="24.75" customHeight="1"/>
    <row r="706" ht="24.75" customHeight="1"/>
    <row r="707" ht="24.75" customHeight="1"/>
    <row r="708" ht="24.75" customHeight="1"/>
    <row r="709" ht="24.75" customHeight="1"/>
    <row r="710" ht="24.75" customHeight="1"/>
    <row r="711" ht="24.75" customHeight="1"/>
    <row r="712" ht="24.75" customHeight="1"/>
    <row r="713" ht="24.75" customHeight="1"/>
    <row r="714" ht="24.75" customHeight="1"/>
    <row r="715" ht="24.75" customHeight="1"/>
    <row r="716" ht="24.75" customHeight="1"/>
    <row r="717" ht="24.75" customHeight="1"/>
    <row r="718" ht="24.75" customHeight="1"/>
    <row r="719" ht="24.75" customHeight="1"/>
    <row r="720" ht="24.75" customHeight="1"/>
    <row r="721" ht="24.75" customHeight="1"/>
    <row r="722" ht="24.75" customHeight="1"/>
    <row r="723" ht="24.75" customHeight="1"/>
    <row r="724" ht="24.75" customHeight="1"/>
    <row r="725" ht="24.75" customHeight="1"/>
    <row r="726" ht="24.75" customHeight="1"/>
    <row r="727" ht="24.75" customHeight="1"/>
    <row r="728" ht="24.75" customHeight="1"/>
    <row r="729" ht="24.75" customHeight="1"/>
    <row r="730" ht="24.75" customHeight="1"/>
    <row r="731" ht="24.75" customHeight="1"/>
    <row r="732" ht="24.75" customHeight="1"/>
    <row r="733" ht="24.75" customHeight="1"/>
    <row r="734" ht="24.75" customHeight="1"/>
    <row r="735" ht="24.75" customHeight="1"/>
    <row r="736" ht="24.75" customHeight="1"/>
    <row r="737" ht="24.75" customHeight="1"/>
    <row r="738" ht="24.75" customHeight="1"/>
    <row r="739" ht="24.75" customHeight="1"/>
    <row r="740" ht="24.75" customHeight="1"/>
    <row r="741" ht="24.75" customHeight="1"/>
    <row r="742" ht="24.75" customHeight="1"/>
    <row r="743" ht="24.75" customHeight="1"/>
    <row r="744" ht="24.75" customHeight="1"/>
    <row r="745" ht="24.75" customHeight="1"/>
    <row r="746" ht="24.75" customHeight="1"/>
    <row r="747" ht="24.75" customHeight="1"/>
    <row r="748" ht="24.75" customHeight="1"/>
    <row r="749" ht="24.75" customHeight="1"/>
    <row r="750" ht="24.75" customHeight="1"/>
    <row r="751" ht="24.75" customHeight="1"/>
    <row r="752" ht="24.75" customHeight="1"/>
    <row r="753" ht="24.75" customHeight="1"/>
    <row r="754" ht="24.75" customHeight="1"/>
    <row r="755" ht="24.75" customHeight="1"/>
    <row r="756" ht="24.75" customHeight="1"/>
    <row r="757" ht="24.75" customHeight="1"/>
    <row r="758" ht="24.75" customHeight="1"/>
    <row r="759" ht="24.75" customHeight="1"/>
    <row r="760" ht="24.75" customHeight="1"/>
    <row r="761" ht="24.75" customHeight="1"/>
    <row r="762" ht="24.75" customHeight="1"/>
    <row r="763" ht="24.75" customHeight="1"/>
    <row r="764" ht="24.75" customHeight="1"/>
    <row r="765" ht="24.75" customHeight="1"/>
    <row r="766" ht="24.75" customHeight="1"/>
    <row r="767" ht="24.75" customHeight="1"/>
    <row r="768" ht="24.75" customHeight="1"/>
    <row r="769" ht="24.75" customHeight="1"/>
    <row r="770" ht="24.75" customHeight="1"/>
    <row r="771" ht="24.75" customHeight="1"/>
    <row r="772" ht="24.75" customHeight="1"/>
    <row r="773" ht="24.75" customHeight="1"/>
    <row r="774" ht="24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88" ht="24.75" customHeight="1"/>
    <row r="789" ht="24.75" customHeight="1"/>
    <row r="790" ht="24.75" customHeight="1"/>
    <row r="791" ht="24.75" customHeight="1"/>
    <row r="792" ht="24.75" customHeight="1"/>
    <row r="793" ht="24.75" customHeight="1"/>
    <row r="794" ht="24.75" customHeight="1"/>
    <row r="795" ht="24.75" customHeight="1"/>
    <row r="796" ht="24.75" customHeight="1"/>
    <row r="797" ht="24.75" customHeight="1"/>
    <row r="798" ht="24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14" ht="24.75" customHeight="1"/>
    <row r="815" ht="24.75" customHeight="1"/>
    <row r="816" ht="24.75" customHeight="1"/>
    <row r="817" ht="24.75" customHeight="1"/>
    <row r="818" ht="24.75" customHeight="1"/>
    <row r="819" ht="24.75" customHeight="1"/>
    <row r="820" ht="24.75" customHeight="1"/>
    <row r="821" ht="24.75" customHeight="1"/>
    <row r="822" ht="24.75" customHeight="1"/>
    <row r="823" ht="24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0" ht="24.75" customHeight="1"/>
    <row r="841" ht="24.75" customHeight="1"/>
    <row r="842" ht="24.75" customHeight="1"/>
    <row r="843" ht="24.75" customHeight="1"/>
    <row r="844" ht="24.75" customHeight="1"/>
    <row r="845" ht="24.75" customHeight="1"/>
    <row r="846" ht="24.75" customHeight="1"/>
    <row r="847" ht="24.75" customHeight="1"/>
    <row r="848" ht="24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  <row r="866" ht="24.75" customHeight="1"/>
    <row r="867" ht="24.75" customHeight="1"/>
    <row r="868" ht="24.75" customHeight="1"/>
    <row r="869" ht="24.75" customHeight="1"/>
    <row r="870" ht="24.75" customHeight="1"/>
    <row r="871" ht="24.75" customHeight="1"/>
    <row r="872" ht="24.75" customHeight="1"/>
    <row r="873" ht="24.75" customHeight="1"/>
    <row r="874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1" ht="24.75" customHeight="1"/>
    <row r="892" ht="24.75" customHeight="1"/>
    <row r="893" ht="24.75" customHeight="1"/>
    <row r="894" ht="24.75" customHeight="1"/>
    <row r="895" ht="24.75" customHeight="1"/>
    <row r="896" ht="24.75" customHeight="1"/>
    <row r="897" ht="24.75" customHeight="1"/>
    <row r="898" ht="24.75" customHeight="1"/>
    <row r="899" ht="24.75" customHeight="1"/>
    <row r="900" ht="24.75" customHeight="1"/>
    <row r="901" ht="24.75" customHeight="1"/>
    <row r="902" ht="24.75" customHeight="1"/>
    <row r="903" ht="24.75" customHeight="1"/>
    <row r="904" ht="24.75" customHeight="1"/>
    <row r="905" ht="24.75" customHeight="1"/>
    <row r="906" ht="24.75" customHeight="1"/>
    <row r="907" ht="24.75" customHeight="1"/>
    <row r="908" ht="24.75" customHeight="1"/>
    <row r="909" ht="24.75" customHeight="1"/>
    <row r="910" ht="24.75" customHeight="1"/>
    <row r="911" ht="24.75" customHeight="1"/>
    <row r="912" ht="24.75" customHeight="1"/>
    <row r="913" ht="24.75" customHeight="1"/>
    <row r="914" ht="24.75" customHeight="1"/>
    <row r="915" ht="24.75" customHeight="1"/>
    <row r="916" ht="24.75" customHeight="1"/>
    <row r="917" ht="24.75" customHeight="1"/>
    <row r="918" ht="24.75" customHeight="1"/>
    <row r="919" ht="24.75" customHeight="1"/>
    <row r="920" ht="24.75" customHeight="1"/>
    <row r="921" ht="24.75" customHeight="1"/>
    <row r="922" ht="24.75" customHeight="1"/>
    <row r="923" ht="24.75" customHeight="1"/>
    <row r="924" ht="24.75" customHeight="1"/>
    <row r="925" ht="24.75" customHeight="1"/>
    <row r="926" ht="24.75" customHeight="1"/>
    <row r="927" ht="24.75" customHeight="1"/>
    <row r="928" ht="24.75" customHeight="1"/>
    <row r="929" ht="24.75" customHeight="1"/>
    <row r="930" ht="24.75" customHeight="1"/>
    <row r="931" ht="24.75" customHeight="1"/>
    <row r="932" ht="24.75" customHeight="1"/>
    <row r="933" ht="24.75" customHeight="1"/>
    <row r="934" ht="24.75" customHeight="1"/>
    <row r="935" ht="24.75" customHeight="1"/>
    <row r="936" ht="24.75" customHeight="1"/>
    <row r="937" ht="24.75" customHeight="1"/>
    <row r="938" ht="24.75" customHeight="1"/>
    <row r="939" ht="24.75" customHeight="1"/>
    <row r="940" ht="24.75" customHeight="1"/>
    <row r="941" ht="24.75" customHeight="1"/>
    <row r="942" ht="24.75" customHeight="1"/>
    <row r="943" ht="24.75" customHeight="1"/>
    <row r="944" ht="24.75" customHeight="1"/>
    <row r="945" ht="24.75" customHeight="1"/>
    <row r="946" ht="24.75" customHeight="1"/>
    <row r="947" ht="24.75" customHeight="1"/>
    <row r="948" ht="24.75" customHeight="1"/>
    <row r="949" ht="24.75" customHeight="1"/>
    <row r="950" ht="24.75" customHeight="1"/>
    <row r="951" ht="24.75" customHeight="1"/>
    <row r="952" ht="24.75" customHeight="1"/>
    <row r="953" ht="24.75" customHeight="1"/>
    <row r="954" ht="24.75" customHeight="1"/>
    <row r="955" ht="24.75" customHeight="1"/>
    <row r="956" ht="24.75" customHeight="1"/>
    <row r="957" ht="24.75" customHeight="1"/>
    <row r="958" ht="24.75" customHeight="1"/>
    <row r="959" ht="24.75" customHeight="1"/>
    <row r="960" ht="24.75" customHeight="1"/>
    <row r="961" ht="24.75" customHeight="1"/>
    <row r="962" ht="24.75" customHeight="1"/>
    <row r="963" ht="24.75" customHeight="1"/>
    <row r="964" ht="24.75" customHeight="1"/>
    <row r="965" ht="24.75" customHeight="1"/>
    <row r="966" ht="24.75" customHeight="1"/>
    <row r="967" ht="24.75" customHeight="1"/>
    <row r="968" ht="24.75" customHeight="1"/>
    <row r="969" ht="24.75" customHeight="1"/>
    <row r="970" ht="24.75" customHeight="1"/>
    <row r="971" ht="24.75" customHeight="1"/>
    <row r="972" ht="24.75" customHeight="1"/>
    <row r="973" ht="24.75" customHeight="1"/>
    <row r="974" ht="24.75" customHeight="1"/>
    <row r="975" ht="24.75" customHeight="1"/>
    <row r="976" ht="24.75" customHeight="1"/>
    <row r="977" ht="24.75" customHeight="1"/>
    <row r="978" ht="24.75" customHeight="1"/>
    <row r="979" ht="24.75" customHeight="1"/>
    <row r="980" ht="24.75" customHeight="1"/>
    <row r="981" ht="24.75" customHeight="1"/>
    <row r="982" ht="24.75" customHeight="1"/>
    <row r="983" ht="24.75" customHeight="1"/>
    <row r="984" ht="24.75" customHeight="1"/>
    <row r="985" ht="24.75" customHeight="1"/>
    <row r="986" ht="24.75" customHeight="1"/>
    <row r="987" ht="24.75" customHeight="1"/>
    <row r="988" ht="24.75" customHeight="1"/>
    <row r="989" ht="24.75" customHeight="1"/>
    <row r="990" ht="24.75" customHeight="1"/>
    <row r="991" ht="24.75" customHeight="1"/>
    <row r="992" ht="24.75" customHeight="1"/>
    <row r="993" ht="24.75" customHeight="1"/>
    <row r="994" ht="24.75" customHeight="1"/>
    <row r="995" ht="24.75" customHeight="1"/>
    <row r="996" ht="24.75" customHeight="1"/>
    <row r="997" ht="24.75" customHeight="1"/>
    <row r="998" ht="24.75" customHeight="1"/>
    <row r="999" ht="24.75" customHeight="1"/>
    <row r="1000" ht="24.75" customHeight="1"/>
    <row r="1001" ht="24.75" customHeight="1"/>
    <row r="1002" ht="24.75" customHeight="1"/>
    <row r="1003" ht="24.75" customHeight="1"/>
    <row r="1004" ht="24.75" customHeight="1"/>
    <row r="1005" ht="24.75" customHeight="1"/>
    <row r="1006" ht="24.75" customHeight="1"/>
    <row r="1007" ht="24.75" customHeight="1"/>
    <row r="1008" ht="24.75" customHeight="1"/>
    <row r="1009" ht="24.75" customHeight="1"/>
    <row r="1010" ht="24.75" customHeight="1"/>
    <row r="1011" ht="24.75" customHeight="1"/>
    <row r="1012" ht="24.75" customHeight="1"/>
    <row r="1013" ht="24.75" customHeight="1"/>
    <row r="1014" ht="24.75" customHeight="1"/>
    <row r="1015" ht="24.75" customHeight="1"/>
    <row r="1016" ht="24.75" customHeight="1"/>
    <row r="1017" ht="24.75" customHeight="1"/>
    <row r="1018" ht="24.75" customHeight="1"/>
    <row r="1019" ht="24.75" customHeight="1"/>
    <row r="1020" ht="24.75" customHeight="1"/>
    <row r="1021" ht="24.75" customHeight="1"/>
    <row r="1022" ht="24.75" customHeight="1"/>
    <row r="1023" ht="24.75" customHeight="1"/>
    <row r="1024" ht="24.75" customHeight="1"/>
    <row r="1025" ht="24.75" customHeight="1"/>
    <row r="1026" ht="24.75" customHeight="1"/>
    <row r="1027" ht="24.75" customHeight="1"/>
    <row r="1028" ht="24.75" customHeight="1"/>
    <row r="1029" ht="24.75" customHeight="1"/>
    <row r="1030" ht="24.75" customHeight="1"/>
    <row r="1031" ht="24.75" customHeight="1"/>
    <row r="1032" ht="24.75" customHeight="1"/>
    <row r="1033" ht="24.75" customHeight="1"/>
    <row r="1034" ht="24.75" customHeight="1"/>
    <row r="1035" ht="24.75" customHeight="1"/>
    <row r="1036" ht="24.75" customHeight="1"/>
    <row r="1037" ht="24.75" customHeight="1"/>
    <row r="1038" ht="24.75" customHeight="1"/>
    <row r="1039" ht="24.75" customHeight="1"/>
    <row r="1040" ht="24.75" customHeight="1"/>
    <row r="1041" ht="24.75" customHeight="1"/>
    <row r="1042" ht="24.75" customHeight="1"/>
    <row r="1043" ht="24.75" customHeight="1"/>
    <row r="1044" ht="24.75" customHeight="1"/>
    <row r="1045" ht="24.75" customHeight="1"/>
    <row r="1046" ht="24.75" customHeight="1"/>
    <row r="1047" ht="24.75" customHeight="1"/>
  </sheetData>
  <sheetProtection selectLockedCells="1" selectUnlockedCells="1"/>
  <mergeCells count="3">
    <mergeCell ref="A1:O1"/>
    <mergeCell ref="A3:O3"/>
    <mergeCell ref="A4:O4"/>
  </mergeCells>
  <printOptions horizontalCentered="1"/>
  <pageMargins left="0.6694444444444444" right="0.7083333333333334" top="0.39375" bottom="0.19652777777777777" header="0.5118055555555555" footer="0.5118055555555555"/>
  <pageSetup horizontalDpi="300" verticalDpi="300" orientation="landscape" paperSize="9" scale="82"/>
  <rowBreaks count="3" manualBreakCount="3">
    <brk id="20" max="255" man="1"/>
    <brk id="32" max="255" man="1"/>
    <brk id="4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98"/>
  <sheetViews>
    <sheetView zoomScale="80" zoomScaleNormal="80" zoomScaleSheetLayoutView="100" zoomScalePageLayoutView="0" workbookViewId="0" topLeftCell="A25">
      <selection activeCell="T24" sqref="T24"/>
    </sheetView>
  </sheetViews>
  <sheetFormatPr defaultColWidth="9.00390625" defaultRowHeight="12.75"/>
  <cols>
    <col min="1" max="1" width="5.125" style="226" customWidth="1"/>
    <col min="2" max="2" width="23.625" style="227" customWidth="1"/>
    <col min="3" max="3" width="21.625" style="228" customWidth="1"/>
    <col min="4" max="4" width="4.625" style="228" customWidth="1"/>
    <col min="5" max="8" width="7.625" style="32" customWidth="1"/>
    <col min="9" max="10" width="8.625" style="32" customWidth="1"/>
    <col min="11" max="11" width="10.625" style="229" customWidth="1"/>
    <col min="12" max="12" width="12.625" style="229" customWidth="1"/>
    <col min="13" max="15" width="12.625" style="0" customWidth="1"/>
  </cols>
  <sheetData>
    <row r="1" spans="1:13" ht="26.25">
      <c r="A1" s="367" t="s">
        <v>86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133"/>
      <c r="M1" s="133"/>
    </row>
    <row r="3" spans="2:12" ht="12.75">
      <c r="B3" s="368" t="s">
        <v>87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</row>
    <row r="4" spans="2:12" ht="12.75"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</row>
    <row r="5" spans="2:12" ht="20.25">
      <c r="B5" s="230"/>
      <c r="C5" s="129"/>
      <c r="D5" s="129"/>
      <c r="E5" s="130"/>
      <c r="F5" s="130"/>
      <c r="G5" s="130"/>
      <c r="H5" s="130"/>
      <c r="I5" s="130"/>
      <c r="J5" s="130"/>
      <c r="K5" s="231"/>
      <c r="L5" s="231"/>
    </row>
    <row r="6" spans="2:12" ht="19.5" customHeight="1">
      <c r="B6" s="230" t="s">
        <v>60</v>
      </c>
      <c r="C6" s="129"/>
      <c r="D6" s="129"/>
      <c r="E6" s="130"/>
      <c r="F6" s="130"/>
      <c r="G6" s="130"/>
      <c r="H6" s="130"/>
      <c r="I6" s="130"/>
      <c r="J6" s="130"/>
      <c r="K6" s="231"/>
      <c r="L6" s="231"/>
    </row>
    <row r="7" spans="2:12" s="232" customFormat="1" ht="24.75" customHeight="1">
      <c r="B7" s="233"/>
      <c r="C7" s="234"/>
      <c r="D7" s="234"/>
      <c r="E7" s="235"/>
      <c r="F7" s="235"/>
      <c r="G7" s="235"/>
      <c r="H7" s="235"/>
      <c r="I7" s="235"/>
      <c r="J7" s="235"/>
      <c r="K7" s="236"/>
      <c r="L7" s="236"/>
    </row>
    <row r="8" spans="1:11" s="232" customFormat="1" ht="24.75" customHeight="1">
      <c r="A8" s="237" t="s">
        <v>61</v>
      </c>
      <c r="B8" s="238" t="s">
        <v>0</v>
      </c>
      <c r="C8" s="86" t="s">
        <v>169</v>
      </c>
      <c r="D8" s="86" t="s">
        <v>2</v>
      </c>
      <c r="E8" s="86" t="s">
        <v>88</v>
      </c>
      <c r="F8" s="86" t="s">
        <v>89</v>
      </c>
      <c r="G8" s="86" t="s">
        <v>90</v>
      </c>
      <c r="H8" s="86" t="s">
        <v>91</v>
      </c>
      <c r="I8" s="86" t="s">
        <v>92</v>
      </c>
      <c r="J8" s="86" t="s">
        <v>93</v>
      </c>
      <c r="K8" s="86" t="s">
        <v>94</v>
      </c>
    </row>
    <row r="9" spans="1:11" s="232" customFormat="1" ht="24.75" customHeight="1">
      <c r="A9" s="239">
        <v>1</v>
      </c>
      <c r="B9" s="240" t="s">
        <v>24</v>
      </c>
      <c r="C9" s="241" t="s">
        <v>25</v>
      </c>
      <c r="D9" s="242" t="s">
        <v>19</v>
      </c>
      <c r="E9" s="239">
        <f>přehled!K6</f>
        <v>699</v>
      </c>
      <c r="F9" s="239">
        <f>přehled!T6</f>
        <v>613</v>
      </c>
      <c r="G9" s="239">
        <f>přehled!AC6</f>
        <v>568</v>
      </c>
      <c r="H9" s="239">
        <f>přehled!AL6</f>
        <v>0</v>
      </c>
      <c r="I9" s="156">
        <f aca="true" t="shared" si="0" ref="I9:I17">MAX(E9:H9)</f>
        <v>699</v>
      </c>
      <c r="J9" s="156">
        <f aca="true" t="shared" si="1" ref="J9:J17">SMALL(E9:H9,3)</f>
        <v>613</v>
      </c>
      <c r="K9" s="243">
        <f aca="true" t="shared" si="2" ref="K9:K17">SUM(I9,J9)</f>
        <v>1312</v>
      </c>
    </row>
    <row r="10" spans="1:11" s="232" customFormat="1" ht="24.75" customHeight="1">
      <c r="A10" s="239">
        <v>2</v>
      </c>
      <c r="B10" s="240" t="s">
        <v>28</v>
      </c>
      <c r="C10" s="244" t="s">
        <v>74</v>
      </c>
      <c r="D10" s="242" t="s">
        <v>19</v>
      </c>
      <c r="E10" s="239">
        <f>přehled!K8</f>
        <v>596</v>
      </c>
      <c r="F10" s="239">
        <f>přehled!T8</f>
        <v>561</v>
      </c>
      <c r="G10" s="239">
        <f>přehled!AC8</f>
        <v>636</v>
      </c>
      <c r="H10" s="239">
        <f>přehled!AL8</f>
        <v>520</v>
      </c>
      <c r="I10" s="156">
        <f t="shared" si="0"/>
        <v>636</v>
      </c>
      <c r="J10" s="156">
        <f t="shared" si="1"/>
        <v>596</v>
      </c>
      <c r="K10" s="243">
        <f t="shared" si="2"/>
        <v>1232</v>
      </c>
    </row>
    <row r="11" spans="1:11" s="232" customFormat="1" ht="24.75" customHeight="1">
      <c r="A11" s="239">
        <v>3</v>
      </c>
      <c r="B11" s="151" t="s">
        <v>17</v>
      </c>
      <c r="C11" s="158" t="s">
        <v>18</v>
      </c>
      <c r="D11" s="242" t="s">
        <v>19</v>
      </c>
      <c r="E11" s="239">
        <f>přehled!K3</f>
        <v>543</v>
      </c>
      <c r="F11" s="239">
        <f>přehled!T3</f>
        <v>487</v>
      </c>
      <c r="G11" s="239">
        <f>přehled!AC3</f>
        <v>593</v>
      </c>
      <c r="H11" s="239">
        <f>přehled!AL3</f>
        <v>515</v>
      </c>
      <c r="I11" s="156">
        <f t="shared" si="0"/>
        <v>593</v>
      </c>
      <c r="J11" s="156">
        <f t="shared" si="1"/>
        <v>543</v>
      </c>
      <c r="K11" s="243">
        <f t="shared" si="2"/>
        <v>1136</v>
      </c>
    </row>
    <row r="12" spans="1:12" ht="24.75" customHeight="1">
      <c r="A12" s="239">
        <v>4</v>
      </c>
      <c r="B12" s="245" t="s">
        <v>20</v>
      </c>
      <c r="C12" s="246" t="s">
        <v>21</v>
      </c>
      <c r="D12" s="242" t="s">
        <v>19</v>
      </c>
      <c r="E12" s="239">
        <f>přehled!K4</f>
        <v>0</v>
      </c>
      <c r="F12" s="239">
        <f>přehled!T4</f>
        <v>398</v>
      </c>
      <c r="G12" s="239">
        <f>přehled!AC4</f>
        <v>500</v>
      </c>
      <c r="H12" s="239">
        <f>přehled!AL4</f>
        <v>565</v>
      </c>
      <c r="I12" s="156">
        <f t="shared" si="0"/>
        <v>565</v>
      </c>
      <c r="J12" s="156">
        <f t="shared" si="1"/>
        <v>500</v>
      </c>
      <c r="K12" s="243">
        <f t="shared" si="2"/>
        <v>1065</v>
      </c>
      <c r="L12"/>
    </row>
    <row r="13" spans="1:12" ht="24.75" customHeight="1">
      <c r="A13" s="239">
        <v>5</v>
      </c>
      <c r="B13" s="247" t="s">
        <v>30</v>
      </c>
      <c r="C13" s="244" t="s">
        <v>21</v>
      </c>
      <c r="D13" s="242" t="s">
        <v>19</v>
      </c>
      <c r="E13" s="239">
        <f>přehled!K9</f>
        <v>444</v>
      </c>
      <c r="F13" s="239">
        <f>přehled!T9</f>
        <v>424</v>
      </c>
      <c r="G13" s="239">
        <f>přehled!AC9</f>
        <v>560</v>
      </c>
      <c r="H13" s="239">
        <f>přehled!AL9</f>
        <v>454</v>
      </c>
      <c r="I13" s="156">
        <f t="shared" si="0"/>
        <v>560</v>
      </c>
      <c r="J13" s="156">
        <f t="shared" si="1"/>
        <v>454</v>
      </c>
      <c r="K13" s="243">
        <f t="shared" si="2"/>
        <v>1014</v>
      </c>
      <c r="L13"/>
    </row>
    <row r="14" spans="1:12" ht="24.75" customHeight="1">
      <c r="A14" s="225">
        <v>6</v>
      </c>
      <c r="B14" s="240" t="s">
        <v>26</v>
      </c>
      <c r="C14" s="158" t="s">
        <v>168</v>
      </c>
      <c r="D14" s="248" t="s">
        <v>19</v>
      </c>
      <c r="E14" s="225">
        <f>přehled!K7</f>
        <v>370</v>
      </c>
      <c r="F14" s="225">
        <f>přehled!T7</f>
        <v>459</v>
      </c>
      <c r="G14" s="225">
        <f>přehled!AC7</f>
        <v>446</v>
      </c>
      <c r="H14" s="225">
        <f>přehled!AL7</f>
        <v>515</v>
      </c>
      <c r="I14" s="156">
        <f t="shared" si="0"/>
        <v>515</v>
      </c>
      <c r="J14" s="156">
        <f t="shared" si="1"/>
        <v>459</v>
      </c>
      <c r="K14" s="243">
        <f t="shared" si="2"/>
        <v>974</v>
      </c>
      <c r="L14"/>
    </row>
    <row r="15" spans="1:12" ht="24.75" customHeight="1">
      <c r="A15" s="225">
        <v>7</v>
      </c>
      <c r="B15" s="240" t="s">
        <v>31</v>
      </c>
      <c r="C15" s="158" t="s">
        <v>18</v>
      </c>
      <c r="D15" s="248" t="s">
        <v>19</v>
      </c>
      <c r="E15" s="225">
        <f>přehled!K10</f>
        <v>454</v>
      </c>
      <c r="F15" s="225">
        <f>přehled!T10</f>
        <v>359</v>
      </c>
      <c r="G15" s="225">
        <f>přehled!AC10</f>
        <v>499</v>
      </c>
      <c r="H15" s="225">
        <f>přehled!AL10</f>
        <v>0</v>
      </c>
      <c r="I15" s="156">
        <f t="shared" si="0"/>
        <v>499</v>
      </c>
      <c r="J15" s="156">
        <f t="shared" si="1"/>
        <v>454</v>
      </c>
      <c r="K15" s="249">
        <f t="shared" si="2"/>
        <v>953</v>
      </c>
      <c r="L15"/>
    </row>
    <row r="16" spans="1:12" ht="24.75" customHeight="1">
      <c r="A16" s="225">
        <v>8</v>
      </c>
      <c r="B16" s="151" t="s">
        <v>22</v>
      </c>
      <c r="C16" s="163" t="s">
        <v>23</v>
      </c>
      <c r="D16" s="248" t="s">
        <v>19</v>
      </c>
      <c r="E16" s="225">
        <f>přehled!K5</f>
        <v>312</v>
      </c>
      <c r="F16" s="225">
        <f>přehled!T5</f>
        <v>293</v>
      </c>
      <c r="G16" s="225">
        <f>přehled!AC5</f>
        <v>329</v>
      </c>
      <c r="H16" s="225">
        <f>přehled!AL5</f>
        <v>358</v>
      </c>
      <c r="I16" s="156">
        <f t="shared" si="0"/>
        <v>358</v>
      </c>
      <c r="J16" s="156">
        <f t="shared" si="1"/>
        <v>329</v>
      </c>
      <c r="K16" s="250">
        <f t="shared" si="2"/>
        <v>687</v>
      </c>
      <c r="L16"/>
    </row>
    <row r="17" spans="1:12" ht="24.75" customHeight="1">
      <c r="A17" s="225">
        <v>9</v>
      </c>
      <c r="B17" s="240" t="s">
        <v>32</v>
      </c>
      <c r="C17" s="158" t="s">
        <v>33</v>
      </c>
      <c r="D17" s="248" t="s">
        <v>19</v>
      </c>
      <c r="E17" s="225">
        <f>přehled!K11</f>
        <v>239</v>
      </c>
      <c r="F17" s="225">
        <f>přehled!T11</f>
        <v>238</v>
      </c>
      <c r="G17" s="225">
        <f>přehled!AC11</f>
        <v>358</v>
      </c>
      <c r="H17" s="225">
        <f>přehled!AL11</f>
        <v>251</v>
      </c>
      <c r="I17" s="156">
        <f t="shared" si="0"/>
        <v>358</v>
      </c>
      <c r="J17" s="156">
        <f t="shared" si="1"/>
        <v>251</v>
      </c>
      <c r="K17" s="250">
        <f t="shared" si="2"/>
        <v>609</v>
      </c>
      <c r="L17"/>
    </row>
    <row r="18" spans="1:12" ht="24.75" customHeight="1">
      <c r="A18" s="138"/>
      <c r="B18" s="251"/>
      <c r="C18" s="223"/>
      <c r="D18" s="139"/>
      <c r="E18" s="138"/>
      <c r="F18" s="138"/>
      <c r="G18" s="138"/>
      <c r="H18" s="138"/>
      <c r="I18" s="178"/>
      <c r="J18" s="178"/>
      <c r="K18" s="252"/>
      <c r="L18"/>
    </row>
    <row r="19" spans="1:12" ht="24.75" customHeight="1">
      <c r="A19"/>
      <c r="B19" s="230" t="s">
        <v>73</v>
      </c>
      <c r="E19" s="253"/>
      <c r="F19" s="253"/>
      <c r="G19" s="253"/>
      <c r="H19" s="253"/>
      <c r="I19" s="253"/>
      <c r="J19" s="253"/>
      <c r="K19"/>
      <c r="L19"/>
    </row>
    <row r="20" spans="1:12" ht="24.75" customHeight="1">
      <c r="A20"/>
      <c r="B20" s="230"/>
      <c r="E20" s="253"/>
      <c r="F20" s="253"/>
      <c r="G20" s="253"/>
      <c r="H20" s="253"/>
      <c r="I20" s="253"/>
      <c r="J20" s="253"/>
      <c r="K20"/>
      <c r="L20"/>
    </row>
    <row r="21" spans="1:12" ht="24.75" customHeight="1">
      <c r="A21" s="237" t="s">
        <v>61</v>
      </c>
      <c r="B21" s="238" t="s">
        <v>0</v>
      </c>
      <c r="C21" s="86" t="s">
        <v>169</v>
      </c>
      <c r="D21" s="86" t="s">
        <v>2</v>
      </c>
      <c r="E21" s="86" t="s">
        <v>88</v>
      </c>
      <c r="F21" s="86" t="s">
        <v>89</v>
      </c>
      <c r="G21" s="86" t="s">
        <v>90</v>
      </c>
      <c r="H21" s="86" t="s">
        <v>91</v>
      </c>
      <c r="I21" s="86" t="s">
        <v>92</v>
      </c>
      <c r="J21" s="86" t="s">
        <v>93</v>
      </c>
      <c r="K21" s="86" t="s">
        <v>94</v>
      </c>
      <c r="L21"/>
    </row>
    <row r="22" spans="1:12" ht="24.75" customHeight="1">
      <c r="A22" s="225">
        <v>1</v>
      </c>
      <c r="B22" s="151" t="s">
        <v>36</v>
      </c>
      <c r="C22" s="162" t="s">
        <v>21</v>
      </c>
      <c r="D22" s="242" t="s">
        <v>34</v>
      </c>
      <c r="E22" s="156">
        <f>přehled!K13</f>
        <v>1028</v>
      </c>
      <c r="F22" s="225">
        <f>přehled!T13</f>
        <v>1093</v>
      </c>
      <c r="G22" s="225">
        <f>přehled!AC13</f>
        <v>941</v>
      </c>
      <c r="H22" s="225">
        <f>přehled!AL13</f>
        <v>0</v>
      </c>
      <c r="I22" s="156">
        <f aca="true" t="shared" si="3" ref="I22:I29">MAX(E22:H22)</f>
        <v>1093</v>
      </c>
      <c r="J22" s="156">
        <f aca="true" t="shared" si="4" ref="J22:J29">SMALL(E22:H22,3)</f>
        <v>1028</v>
      </c>
      <c r="K22" s="254">
        <f aca="true" t="shared" si="5" ref="K22:K29">SUM(I22,J22)</f>
        <v>2121</v>
      </c>
      <c r="L22"/>
    </row>
    <row r="23" spans="1:12" ht="24.75" customHeight="1">
      <c r="A23" s="225">
        <v>2</v>
      </c>
      <c r="B23" s="151" t="s">
        <v>40</v>
      </c>
      <c r="C23" s="110" t="s">
        <v>41</v>
      </c>
      <c r="D23" s="242" t="s">
        <v>34</v>
      </c>
      <c r="E23" s="156">
        <f>přehled!K17</f>
        <v>1046</v>
      </c>
      <c r="F23" s="225">
        <f>přehled!T17</f>
        <v>958</v>
      </c>
      <c r="G23" s="225">
        <f>přehled!AC17</f>
        <v>1019</v>
      </c>
      <c r="H23" s="225">
        <f>přehled!AL17</f>
        <v>1021</v>
      </c>
      <c r="I23" s="156">
        <f t="shared" si="3"/>
        <v>1046</v>
      </c>
      <c r="J23" s="156">
        <f t="shared" si="4"/>
        <v>1021</v>
      </c>
      <c r="K23" s="254">
        <f t="shared" si="5"/>
        <v>2067</v>
      </c>
      <c r="L23"/>
    </row>
    <row r="24" spans="1:12" ht="24.75" customHeight="1">
      <c r="A24" s="225">
        <v>3</v>
      </c>
      <c r="B24" s="151" t="s">
        <v>42</v>
      </c>
      <c r="C24" s="158" t="s">
        <v>25</v>
      </c>
      <c r="D24" s="242" t="s">
        <v>34</v>
      </c>
      <c r="E24" s="156">
        <f>přehled!K18</f>
        <v>911</v>
      </c>
      <c r="F24" s="225">
        <f>přehled!T18</f>
        <v>903</v>
      </c>
      <c r="G24" s="225">
        <f>přehled!AC18</f>
        <v>913</v>
      </c>
      <c r="H24" s="225">
        <f>přehled!AL18</f>
        <v>0</v>
      </c>
      <c r="I24" s="156">
        <f t="shared" si="3"/>
        <v>913</v>
      </c>
      <c r="J24" s="156">
        <f t="shared" si="4"/>
        <v>911</v>
      </c>
      <c r="K24" s="254">
        <f t="shared" si="5"/>
        <v>1824</v>
      </c>
      <c r="L24"/>
    </row>
    <row r="25" spans="1:12" ht="24.75" customHeight="1">
      <c r="A25" s="225">
        <v>4</v>
      </c>
      <c r="B25" s="151" t="s">
        <v>38</v>
      </c>
      <c r="C25" s="158" t="s">
        <v>25</v>
      </c>
      <c r="D25" s="242" t="s">
        <v>34</v>
      </c>
      <c r="E25" s="156">
        <f>přehled!K15</f>
        <v>0</v>
      </c>
      <c r="F25" s="225">
        <f>přehled!T15</f>
        <v>812</v>
      </c>
      <c r="G25" s="225">
        <f>přehled!AC15</f>
        <v>929</v>
      </c>
      <c r="H25" s="225">
        <f>přehled!AL15</f>
        <v>822</v>
      </c>
      <c r="I25" s="156">
        <f t="shared" si="3"/>
        <v>929</v>
      </c>
      <c r="J25" s="156">
        <f t="shared" si="4"/>
        <v>822</v>
      </c>
      <c r="K25" s="254">
        <f t="shared" si="5"/>
        <v>1751</v>
      </c>
      <c r="L25"/>
    </row>
    <row r="26" spans="1:12" ht="24.75" customHeight="1">
      <c r="A26" s="225">
        <v>5</v>
      </c>
      <c r="B26" s="113" t="s">
        <v>37</v>
      </c>
      <c r="C26" s="162" t="s">
        <v>21</v>
      </c>
      <c r="D26" s="242" t="s">
        <v>34</v>
      </c>
      <c r="E26" s="156">
        <f>přehled!K14</f>
        <v>703</v>
      </c>
      <c r="F26" s="225">
        <f>přehled!T14</f>
        <v>720</v>
      </c>
      <c r="G26" s="225">
        <f>přehled!AC14</f>
        <v>825</v>
      </c>
      <c r="H26" s="225">
        <f>přehled!AL14</f>
        <v>0</v>
      </c>
      <c r="I26" s="156">
        <f t="shared" si="3"/>
        <v>825</v>
      </c>
      <c r="J26" s="156">
        <f t="shared" si="4"/>
        <v>720</v>
      </c>
      <c r="K26" s="254">
        <f t="shared" si="5"/>
        <v>1545</v>
      </c>
      <c r="L26"/>
    </row>
    <row r="27" spans="1:12" ht="24.75" customHeight="1">
      <c r="A27" s="225">
        <v>6</v>
      </c>
      <c r="B27" s="151" t="s">
        <v>43</v>
      </c>
      <c r="C27" s="110" t="s">
        <v>41</v>
      </c>
      <c r="D27" s="242" t="s">
        <v>34</v>
      </c>
      <c r="E27" s="156">
        <f>přehled!K19</f>
        <v>730</v>
      </c>
      <c r="F27" s="225">
        <f>přehled!T19</f>
        <v>587</v>
      </c>
      <c r="G27" s="225">
        <f>přehled!AC19</f>
        <v>604</v>
      </c>
      <c r="H27" s="225">
        <f>přehled!AL19</f>
        <v>729</v>
      </c>
      <c r="I27" s="156">
        <f t="shared" si="3"/>
        <v>730</v>
      </c>
      <c r="J27" s="156">
        <f t="shared" si="4"/>
        <v>729</v>
      </c>
      <c r="K27" s="254">
        <f t="shared" si="5"/>
        <v>1459</v>
      </c>
      <c r="L27"/>
    </row>
    <row r="28" spans="1:12" ht="24.75" customHeight="1">
      <c r="A28" s="225">
        <v>7</v>
      </c>
      <c r="B28" s="151" t="s">
        <v>35</v>
      </c>
      <c r="C28" s="162" t="s">
        <v>21</v>
      </c>
      <c r="D28" s="242" t="s">
        <v>34</v>
      </c>
      <c r="E28" s="156">
        <f>přehled!K12</f>
        <v>407</v>
      </c>
      <c r="F28" s="225">
        <f>přehled!T12</f>
        <v>570</v>
      </c>
      <c r="G28" s="225">
        <f>přehled!AC12</f>
        <v>554</v>
      </c>
      <c r="H28" s="225">
        <f>přehled!AL12</f>
        <v>543</v>
      </c>
      <c r="I28" s="156">
        <f t="shared" si="3"/>
        <v>570</v>
      </c>
      <c r="J28" s="156">
        <f t="shared" si="4"/>
        <v>554</v>
      </c>
      <c r="K28" s="255">
        <f t="shared" si="5"/>
        <v>1124</v>
      </c>
      <c r="L28"/>
    </row>
    <row r="29" spans="1:12" ht="24.75" customHeight="1">
      <c r="A29" s="225">
        <v>8</v>
      </c>
      <c r="B29" s="151" t="s">
        <v>39</v>
      </c>
      <c r="C29" s="162" t="s">
        <v>74</v>
      </c>
      <c r="D29" s="242" t="s">
        <v>34</v>
      </c>
      <c r="E29" s="156">
        <f>přehled!K16</f>
        <v>0</v>
      </c>
      <c r="F29" s="225">
        <f>přehled!T16</f>
        <v>482</v>
      </c>
      <c r="G29" s="225">
        <f>přehled!AC16</f>
        <v>607</v>
      </c>
      <c r="H29" s="225">
        <f>přehled!AL16</f>
        <v>0</v>
      </c>
      <c r="I29" s="156">
        <f t="shared" si="3"/>
        <v>607</v>
      </c>
      <c r="J29" s="156">
        <f t="shared" si="4"/>
        <v>482</v>
      </c>
      <c r="K29" s="255">
        <f t="shared" si="5"/>
        <v>1089</v>
      </c>
      <c r="L29"/>
    </row>
    <row r="30" spans="1:12" ht="24.75" customHeight="1">
      <c r="A30" s="138"/>
      <c r="B30" s="176"/>
      <c r="C30" s="181"/>
      <c r="D30" s="139"/>
      <c r="E30" s="178"/>
      <c r="F30" s="138"/>
      <c r="G30" s="138"/>
      <c r="H30" s="138"/>
      <c r="I30" s="178"/>
      <c r="J30" s="178"/>
      <c r="K30" s="256"/>
      <c r="L30"/>
    </row>
    <row r="31" spans="1:12" ht="24.75" customHeight="1">
      <c r="A31"/>
      <c r="B31" s="230" t="s">
        <v>75</v>
      </c>
      <c r="E31" s="253"/>
      <c r="F31" s="253"/>
      <c r="G31" s="253"/>
      <c r="H31" s="253"/>
      <c r="I31" s="253"/>
      <c r="J31" s="253"/>
      <c r="K31"/>
      <c r="L31"/>
    </row>
    <row r="32" spans="1:12" ht="24.75" customHeight="1">
      <c r="A32"/>
      <c r="B32" s="230"/>
      <c r="E32" s="253"/>
      <c r="F32" s="253"/>
      <c r="G32" s="253"/>
      <c r="H32" s="253"/>
      <c r="I32" s="253"/>
      <c r="J32" s="253"/>
      <c r="K32"/>
      <c r="L32"/>
    </row>
    <row r="33" spans="1:12" ht="24.75" customHeight="1">
      <c r="A33" s="237" t="s">
        <v>61</v>
      </c>
      <c r="B33" s="238" t="s">
        <v>0</v>
      </c>
      <c r="C33" s="86" t="s">
        <v>169</v>
      </c>
      <c r="D33" s="86" t="s">
        <v>2</v>
      </c>
      <c r="E33" s="86" t="s">
        <v>88</v>
      </c>
      <c r="F33" s="86" t="s">
        <v>89</v>
      </c>
      <c r="G33" s="86" t="s">
        <v>90</v>
      </c>
      <c r="H33" s="86" t="s">
        <v>91</v>
      </c>
      <c r="I33" s="86" t="s">
        <v>92</v>
      </c>
      <c r="J33" s="86" t="s">
        <v>93</v>
      </c>
      <c r="K33" s="86" t="s">
        <v>94</v>
      </c>
      <c r="L33"/>
    </row>
    <row r="34" spans="1:12" ht="24.75" customHeight="1">
      <c r="A34" s="164">
        <v>1</v>
      </c>
      <c r="B34" s="113" t="s">
        <v>51</v>
      </c>
      <c r="C34" s="110" t="s">
        <v>41</v>
      </c>
      <c r="D34" s="248" t="s">
        <v>45</v>
      </c>
      <c r="E34" s="156">
        <f>přehled!K25</f>
        <v>1100</v>
      </c>
      <c r="F34" s="225">
        <f>přehled!T25</f>
        <v>1005</v>
      </c>
      <c r="G34" s="225">
        <f>přehled!AC25</f>
        <v>1037</v>
      </c>
      <c r="H34" s="225">
        <f>přehled!AL25</f>
        <v>0</v>
      </c>
      <c r="I34" s="156">
        <f aca="true" t="shared" si="6" ref="I34:I44">MAX(E34:H34)</f>
        <v>1100</v>
      </c>
      <c r="J34" s="156">
        <f aca="true" t="shared" si="7" ref="J34:J44">SMALL(E34:H34,3)</f>
        <v>1037</v>
      </c>
      <c r="K34" s="254">
        <f aca="true" t="shared" si="8" ref="K34:K44">SUM(I34,J34)</f>
        <v>2137</v>
      </c>
      <c r="L34" s="258"/>
    </row>
    <row r="35" spans="1:12" ht="24.75" customHeight="1">
      <c r="A35" s="164">
        <v>2</v>
      </c>
      <c r="B35" s="113" t="s">
        <v>46</v>
      </c>
      <c r="C35" s="162" t="s">
        <v>74</v>
      </c>
      <c r="D35" s="248" t="s">
        <v>45</v>
      </c>
      <c r="E35" s="156">
        <f>přehled!K21</f>
        <v>0</v>
      </c>
      <c r="F35" s="225">
        <f>přehled!T21</f>
        <v>939</v>
      </c>
      <c r="G35" s="225">
        <f>přehled!AC21</f>
        <v>1058</v>
      </c>
      <c r="H35" s="225">
        <f>přehled!AL21</f>
        <v>969</v>
      </c>
      <c r="I35" s="156">
        <f t="shared" si="6"/>
        <v>1058</v>
      </c>
      <c r="J35" s="156">
        <f t="shared" si="7"/>
        <v>969</v>
      </c>
      <c r="K35" s="254">
        <f t="shared" si="8"/>
        <v>2027</v>
      </c>
      <c r="L35" s="258"/>
    </row>
    <row r="36" spans="1:12" ht="24.75" customHeight="1">
      <c r="A36" s="164">
        <v>3</v>
      </c>
      <c r="B36" s="113" t="s">
        <v>56</v>
      </c>
      <c r="C36" s="158" t="s">
        <v>33</v>
      </c>
      <c r="D36" s="248" t="s">
        <v>45</v>
      </c>
      <c r="E36" s="225">
        <f>přehled!K30</f>
        <v>838</v>
      </c>
      <c r="F36" s="225">
        <f>přehled!T30</f>
        <v>914</v>
      </c>
      <c r="G36" s="225">
        <f>přehled!AC30</f>
        <v>939</v>
      </c>
      <c r="H36" s="225">
        <f>přehled!AL30</f>
        <v>990</v>
      </c>
      <c r="I36" s="156">
        <f t="shared" si="6"/>
        <v>990</v>
      </c>
      <c r="J36" s="156">
        <f t="shared" si="7"/>
        <v>939</v>
      </c>
      <c r="K36" s="254">
        <f t="shared" si="8"/>
        <v>1929</v>
      </c>
      <c r="L36" s="258"/>
    </row>
    <row r="37" spans="1:12" ht="24.75" customHeight="1">
      <c r="A37" s="164">
        <v>4</v>
      </c>
      <c r="B37" s="113" t="s">
        <v>49</v>
      </c>
      <c r="C37" s="158" t="s">
        <v>23</v>
      </c>
      <c r="D37" s="248" t="s">
        <v>45</v>
      </c>
      <c r="E37" s="156">
        <f>přehled!K23</f>
        <v>701</v>
      </c>
      <c r="F37" s="225">
        <f>přehled!T23</f>
        <v>734</v>
      </c>
      <c r="G37" s="225">
        <f>přehled!AC23</f>
        <v>868</v>
      </c>
      <c r="H37" s="225">
        <f>přehled!AL23</f>
        <v>891</v>
      </c>
      <c r="I37" s="156">
        <f t="shared" si="6"/>
        <v>891</v>
      </c>
      <c r="J37" s="156">
        <f t="shared" si="7"/>
        <v>868</v>
      </c>
      <c r="K37" s="254">
        <f t="shared" si="8"/>
        <v>1759</v>
      </c>
      <c r="L37"/>
    </row>
    <row r="38" spans="1:12" ht="24.75" customHeight="1">
      <c r="A38" s="164">
        <v>5</v>
      </c>
      <c r="B38" s="113" t="s">
        <v>53</v>
      </c>
      <c r="C38" s="158" t="s">
        <v>18</v>
      </c>
      <c r="D38" s="248" t="s">
        <v>45</v>
      </c>
      <c r="E38" s="156">
        <f>přehled!K27</f>
        <v>846</v>
      </c>
      <c r="F38" s="225">
        <f>přehled!T27</f>
        <v>904</v>
      </c>
      <c r="G38" s="225">
        <f>přehled!AC27</f>
        <v>0</v>
      </c>
      <c r="H38" s="225">
        <f>přehled!AL27</f>
        <v>801</v>
      </c>
      <c r="I38" s="156">
        <f t="shared" si="6"/>
        <v>904</v>
      </c>
      <c r="J38" s="156">
        <f t="shared" si="7"/>
        <v>846</v>
      </c>
      <c r="K38" s="254">
        <f t="shared" si="8"/>
        <v>1750</v>
      </c>
      <c r="L38"/>
    </row>
    <row r="39" spans="1:12" ht="24.75" customHeight="1">
      <c r="A39" s="164">
        <v>6</v>
      </c>
      <c r="B39" s="113" t="s">
        <v>44</v>
      </c>
      <c r="C39" s="162" t="s">
        <v>21</v>
      </c>
      <c r="D39" s="248" t="s">
        <v>45</v>
      </c>
      <c r="E39" s="156">
        <f>přehled!K20</f>
        <v>839</v>
      </c>
      <c r="F39" s="225">
        <f>přehled!T20</f>
        <v>799</v>
      </c>
      <c r="G39" s="225">
        <f>přehled!AC20</f>
        <v>846</v>
      </c>
      <c r="H39" s="225">
        <f>přehled!AL20</f>
        <v>791</v>
      </c>
      <c r="I39" s="156">
        <f t="shared" si="6"/>
        <v>846</v>
      </c>
      <c r="J39" s="156">
        <f t="shared" si="7"/>
        <v>839</v>
      </c>
      <c r="K39" s="254">
        <f t="shared" si="8"/>
        <v>1685</v>
      </c>
      <c r="L39"/>
    </row>
    <row r="40" spans="1:12" ht="24.75" customHeight="1">
      <c r="A40" s="164">
        <v>7</v>
      </c>
      <c r="B40" s="113" t="s">
        <v>77</v>
      </c>
      <c r="C40" s="162" t="s">
        <v>21</v>
      </c>
      <c r="D40" s="248" t="s">
        <v>45</v>
      </c>
      <c r="E40" s="225">
        <f>přehled!K28</f>
        <v>0</v>
      </c>
      <c r="F40" s="225">
        <f>přehled!T28</f>
        <v>777</v>
      </c>
      <c r="G40" s="225">
        <f>přehled!AC28</f>
        <v>885</v>
      </c>
      <c r="H40" s="225">
        <f>přehled!AL28</f>
        <v>0</v>
      </c>
      <c r="I40" s="156">
        <f t="shared" si="6"/>
        <v>885</v>
      </c>
      <c r="J40" s="156">
        <f t="shared" si="7"/>
        <v>777</v>
      </c>
      <c r="K40" s="259">
        <f t="shared" si="8"/>
        <v>1662</v>
      </c>
      <c r="L40"/>
    </row>
    <row r="41" spans="1:12" ht="24.75" customHeight="1">
      <c r="A41" s="164">
        <v>8</v>
      </c>
      <c r="B41" s="113" t="s">
        <v>47</v>
      </c>
      <c r="C41" s="162" t="s">
        <v>76</v>
      </c>
      <c r="D41" s="248" t="s">
        <v>45</v>
      </c>
      <c r="E41" s="156">
        <f>přehled!K22</f>
        <v>679</v>
      </c>
      <c r="F41" s="225">
        <f>přehled!T22</f>
        <v>691</v>
      </c>
      <c r="G41" s="225">
        <f>přehled!AC22</f>
        <v>669</v>
      </c>
      <c r="H41" s="225">
        <f>přehled!AL22</f>
        <v>0</v>
      </c>
      <c r="I41" s="156">
        <f t="shared" si="6"/>
        <v>691</v>
      </c>
      <c r="J41" s="156">
        <f t="shared" si="7"/>
        <v>679</v>
      </c>
      <c r="K41" s="255">
        <f t="shared" si="8"/>
        <v>1370</v>
      </c>
      <c r="L41"/>
    </row>
    <row r="42" spans="1:12" ht="24.75" customHeight="1">
      <c r="A42" s="164">
        <v>9</v>
      </c>
      <c r="B42" s="113" t="s">
        <v>55</v>
      </c>
      <c r="C42" s="158" t="s">
        <v>18</v>
      </c>
      <c r="D42" s="248" t="s">
        <v>45</v>
      </c>
      <c r="E42" s="225">
        <f>přehled!K29</f>
        <v>484</v>
      </c>
      <c r="F42" s="225">
        <f>přehled!T29</f>
        <v>530</v>
      </c>
      <c r="G42" s="225">
        <f>přehled!AC29</f>
        <v>636</v>
      </c>
      <c r="H42" s="225">
        <f>přehled!AL29</f>
        <v>637</v>
      </c>
      <c r="I42" s="156">
        <f t="shared" si="6"/>
        <v>637</v>
      </c>
      <c r="J42" s="156">
        <f t="shared" si="7"/>
        <v>636</v>
      </c>
      <c r="K42" s="255">
        <f t="shared" si="8"/>
        <v>1273</v>
      </c>
      <c r="L42"/>
    </row>
    <row r="43" spans="1:12" ht="24.75" customHeight="1">
      <c r="A43" s="164">
        <v>10</v>
      </c>
      <c r="B43" s="113" t="s">
        <v>50</v>
      </c>
      <c r="C43" s="162" t="s">
        <v>21</v>
      </c>
      <c r="D43" s="248" t="s">
        <v>45</v>
      </c>
      <c r="E43" s="156">
        <f>přehled!K24</f>
        <v>577</v>
      </c>
      <c r="F43" s="225">
        <f>přehled!T24</f>
        <v>614</v>
      </c>
      <c r="G43" s="225">
        <f>přehled!AC24</f>
        <v>0</v>
      </c>
      <c r="H43" s="225">
        <f>přehled!AL24</f>
        <v>0</v>
      </c>
      <c r="I43" s="156">
        <f t="shared" si="6"/>
        <v>614</v>
      </c>
      <c r="J43" s="156">
        <f t="shared" si="7"/>
        <v>577</v>
      </c>
      <c r="K43" s="255">
        <f t="shared" si="8"/>
        <v>1191</v>
      </c>
      <c r="L43"/>
    </row>
    <row r="44" spans="1:12" ht="24.75" customHeight="1">
      <c r="A44" s="164">
        <v>11</v>
      </c>
      <c r="B44" s="113" t="s">
        <v>52</v>
      </c>
      <c r="C44" s="162" t="s">
        <v>21</v>
      </c>
      <c r="D44" s="248" t="s">
        <v>45</v>
      </c>
      <c r="E44" s="156">
        <f>přehled!K26</f>
        <v>0</v>
      </c>
      <c r="F44" s="225">
        <f>přehled!T26</f>
        <v>561</v>
      </c>
      <c r="G44" s="225">
        <f>přehled!AC26</f>
        <v>532</v>
      </c>
      <c r="H44" s="225">
        <f>přehled!AL26</f>
        <v>0</v>
      </c>
      <c r="I44" s="156">
        <f t="shared" si="6"/>
        <v>561</v>
      </c>
      <c r="J44" s="156">
        <f t="shared" si="7"/>
        <v>532</v>
      </c>
      <c r="K44" s="255">
        <f t="shared" si="8"/>
        <v>1093</v>
      </c>
      <c r="L44"/>
    </row>
    <row r="45" spans="1:12" ht="24.75" customHeight="1">
      <c r="A45"/>
      <c r="E45" s="253"/>
      <c r="F45" s="253"/>
      <c r="G45" s="253"/>
      <c r="H45" s="253"/>
      <c r="I45" s="253"/>
      <c r="J45" s="253"/>
      <c r="K45"/>
      <c r="L45"/>
    </row>
    <row r="46" spans="1:12" ht="24.75" customHeight="1">
      <c r="A46"/>
      <c r="E46" s="253"/>
      <c r="F46" s="253"/>
      <c r="G46" s="253"/>
      <c r="H46" s="253"/>
      <c r="I46" s="253"/>
      <c r="J46" s="253"/>
      <c r="K46"/>
      <c r="L46"/>
    </row>
    <row r="47" spans="1:12" ht="24.75" customHeight="1">
      <c r="A47"/>
      <c r="E47" s="253"/>
      <c r="F47" s="253"/>
      <c r="G47" s="253"/>
      <c r="H47" s="253"/>
      <c r="I47" s="253"/>
      <c r="J47" s="253"/>
      <c r="K47"/>
      <c r="L47"/>
    </row>
    <row r="48" spans="1:12" ht="24.75" customHeight="1">
      <c r="A48"/>
      <c r="E48" s="253"/>
      <c r="F48" s="253"/>
      <c r="G48" s="253"/>
      <c r="H48" s="253"/>
      <c r="I48" s="253"/>
      <c r="J48" s="253"/>
      <c r="K48"/>
      <c r="L48"/>
    </row>
    <row r="49" spans="1:12" ht="24.75" customHeight="1">
      <c r="A49"/>
      <c r="E49" s="253"/>
      <c r="F49" s="253"/>
      <c r="G49" s="253"/>
      <c r="H49" s="253"/>
      <c r="I49" s="253"/>
      <c r="J49" s="253"/>
      <c r="K49"/>
      <c r="L49"/>
    </row>
    <row r="50" spans="1:12" ht="24.75" customHeight="1">
      <c r="A50"/>
      <c r="E50" s="253"/>
      <c r="F50" s="253"/>
      <c r="G50" s="253"/>
      <c r="H50" s="253"/>
      <c r="I50" s="253"/>
      <c r="J50" s="253"/>
      <c r="K50"/>
      <c r="L50"/>
    </row>
    <row r="51" spans="1:12" ht="24.75" customHeight="1">
      <c r="A51"/>
      <c r="E51" s="253"/>
      <c r="F51" s="253"/>
      <c r="G51" s="253"/>
      <c r="H51" s="253"/>
      <c r="I51" s="253"/>
      <c r="J51" s="253"/>
      <c r="K51"/>
      <c r="L51"/>
    </row>
    <row r="52" spans="1:12" ht="24.75" customHeight="1">
      <c r="A52"/>
      <c r="E52" s="253"/>
      <c r="F52" s="253"/>
      <c r="G52" s="253"/>
      <c r="H52" s="253"/>
      <c r="I52" s="253"/>
      <c r="J52" s="253"/>
      <c r="K52"/>
      <c r="L52"/>
    </row>
    <row r="53" spans="1:12" ht="24.75" customHeight="1">
      <c r="A53"/>
      <c r="E53" s="253"/>
      <c r="F53" s="253"/>
      <c r="G53" s="253"/>
      <c r="H53" s="253"/>
      <c r="I53" s="253"/>
      <c r="J53" s="253"/>
      <c r="K53"/>
      <c r="L53"/>
    </row>
    <row r="54" spans="1:12" ht="24.75" customHeight="1">
      <c r="A54"/>
      <c r="E54" s="253"/>
      <c r="F54" s="253"/>
      <c r="G54" s="253"/>
      <c r="H54" s="253"/>
      <c r="I54" s="253"/>
      <c r="J54" s="253"/>
      <c r="K54"/>
      <c r="L54"/>
    </row>
    <row r="55" spans="1:12" ht="24.75" customHeight="1">
      <c r="A55"/>
      <c r="E55" s="253"/>
      <c r="F55" s="253"/>
      <c r="G55" s="253"/>
      <c r="H55" s="253"/>
      <c r="I55" s="253"/>
      <c r="J55" s="253"/>
      <c r="K55"/>
      <c r="L55"/>
    </row>
    <row r="56" spans="1:12" ht="24.75" customHeight="1">
      <c r="A56"/>
      <c r="E56" s="253"/>
      <c r="F56" s="253"/>
      <c r="G56" s="253"/>
      <c r="H56" s="253"/>
      <c r="I56" s="253"/>
      <c r="J56" s="253"/>
      <c r="K56"/>
      <c r="L56"/>
    </row>
    <row r="57" spans="1:12" ht="24.75" customHeight="1">
      <c r="A57"/>
      <c r="E57" s="253"/>
      <c r="F57" s="253"/>
      <c r="G57" s="253"/>
      <c r="H57" s="253"/>
      <c r="I57" s="253"/>
      <c r="J57" s="253"/>
      <c r="K57"/>
      <c r="L57"/>
    </row>
    <row r="58" spans="1:12" ht="24.75" customHeight="1">
      <c r="A58"/>
      <c r="E58" s="253"/>
      <c r="F58" s="253"/>
      <c r="G58" s="253"/>
      <c r="H58" s="253"/>
      <c r="I58" s="253"/>
      <c r="J58" s="253"/>
      <c r="K58"/>
      <c r="L58"/>
    </row>
    <row r="59" spans="1:12" ht="24.75" customHeight="1">
      <c r="A59"/>
      <c r="E59" s="253"/>
      <c r="F59" s="253"/>
      <c r="G59" s="253"/>
      <c r="H59" s="253"/>
      <c r="I59" s="253"/>
      <c r="J59" s="253"/>
      <c r="K59"/>
      <c r="L59"/>
    </row>
    <row r="60" spans="1:12" ht="24.75" customHeight="1">
      <c r="A60"/>
      <c r="E60" s="253"/>
      <c r="F60" s="253"/>
      <c r="G60" s="253"/>
      <c r="H60" s="253"/>
      <c r="I60" s="253"/>
      <c r="J60" s="253"/>
      <c r="K60"/>
      <c r="L60"/>
    </row>
    <row r="61" spans="1:12" ht="24.75" customHeight="1">
      <c r="A61"/>
      <c r="E61" s="253"/>
      <c r="F61" s="253"/>
      <c r="G61" s="253"/>
      <c r="H61" s="253"/>
      <c r="I61" s="253"/>
      <c r="J61" s="253"/>
      <c r="K61"/>
      <c r="L61"/>
    </row>
    <row r="62" spans="1:12" ht="24.75" customHeight="1">
      <c r="A62"/>
      <c r="E62" s="253"/>
      <c r="F62" s="253"/>
      <c r="G62" s="253"/>
      <c r="H62" s="253"/>
      <c r="I62" s="253"/>
      <c r="J62" s="253"/>
      <c r="K62"/>
      <c r="L62"/>
    </row>
    <row r="63" spans="1:12" ht="24.75" customHeight="1">
      <c r="A63"/>
      <c r="E63" s="253"/>
      <c r="F63" s="253"/>
      <c r="G63" s="253"/>
      <c r="H63" s="253"/>
      <c r="I63" s="253"/>
      <c r="J63" s="253"/>
      <c r="K63"/>
      <c r="L63"/>
    </row>
    <row r="64" spans="1:12" ht="24.75" customHeight="1">
      <c r="A64"/>
      <c r="E64" s="253"/>
      <c r="F64" s="253"/>
      <c r="G64" s="253"/>
      <c r="H64" s="253"/>
      <c r="I64" s="253"/>
      <c r="J64" s="253"/>
      <c r="K64"/>
      <c r="L64"/>
    </row>
    <row r="65" spans="1:12" ht="24.75" customHeight="1">
      <c r="A65"/>
      <c r="E65" s="253"/>
      <c r="F65" s="253"/>
      <c r="G65" s="253"/>
      <c r="H65" s="253"/>
      <c r="I65" s="253"/>
      <c r="J65" s="253"/>
      <c r="K65"/>
      <c r="L65"/>
    </row>
    <row r="66" spans="1:12" ht="24.75" customHeight="1">
      <c r="A66"/>
      <c r="E66" s="253"/>
      <c r="F66" s="253"/>
      <c r="G66" s="253"/>
      <c r="H66" s="253"/>
      <c r="I66" s="253"/>
      <c r="J66" s="253"/>
      <c r="K66"/>
      <c r="L66"/>
    </row>
    <row r="67" spans="1:12" ht="24.75" customHeight="1">
      <c r="A67"/>
      <c r="E67" s="253"/>
      <c r="F67" s="253"/>
      <c r="G67" s="253"/>
      <c r="H67" s="253"/>
      <c r="I67" s="253"/>
      <c r="J67" s="253"/>
      <c r="K67"/>
      <c r="L67"/>
    </row>
    <row r="68" spans="1:12" ht="24.75" customHeight="1">
      <c r="A68"/>
      <c r="E68" s="253"/>
      <c r="F68" s="253"/>
      <c r="G68" s="253"/>
      <c r="H68" s="253"/>
      <c r="I68" s="253"/>
      <c r="J68" s="253"/>
      <c r="K68"/>
      <c r="L68"/>
    </row>
    <row r="69" spans="1:12" ht="24.75" customHeight="1">
      <c r="A69"/>
      <c r="E69" s="253"/>
      <c r="F69" s="253"/>
      <c r="G69" s="253"/>
      <c r="H69" s="253"/>
      <c r="I69" s="253"/>
      <c r="J69" s="253"/>
      <c r="K69"/>
      <c r="L69"/>
    </row>
    <row r="70" spans="1:12" ht="24.75" customHeight="1">
      <c r="A70"/>
      <c r="E70" s="253"/>
      <c r="F70" s="253"/>
      <c r="G70" s="253"/>
      <c r="H70" s="253"/>
      <c r="I70" s="253"/>
      <c r="J70" s="253"/>
      <c r="K70"/>
      <c r="L70"/>
    </row>
    <row r="71" spans="1:12" ht="24.75" customHeight="1">
      <c r="A71"/>
      <c r="E71" s="253"/>
      <c r="F71" s="253"/>
      <c r="G71" s="253"/>
      <c r="H71" s="253"/>
      <c r="I71" s="253"/>
      <c r="J71" s="253"/>
      <c r="K71"/>
      <c r="L71"/>
    </row>
    <row r="72" spans="1:12" ht="24.75" customHeight="1">
      <c r="A72"/>
      <c r="E72" s="253"/>
      <c r="F72" s="253"/>
      <c r="G72" s="253"/>
      <c r="H72" s="253"/>
      <c r="I72" s="253"/>
      <c r="J72" s="253"/>
      <c r="K72"/>
      <c r="L72"/>
    </row>
    <row r="73" spans="1:12" ht="24.75" customHeight="1">
      <c r="A73"/>
      <c r="E73" s="253"/>
      <c r="F73" s="253"/>
      <c r="G73" s="253"/>
      <c r="H73" s="253"/>
      <c r="I73" s="253"/>
      <c r="J73" s="253"/>
      <c r="K73"/>
      <c r="L73"/>
    </row>
    <row r="74" spans="1:12" ht="24.75" customHeight="1">
      <c r="A74"/>
      <c r="E74" s="253"/>
      <c r="F74" s="253"/>
      <c r="G74" s="253"/>
      <c r="H74" s="253"/>
      <c r="I74" s="253"/>
      <c r="J74" s="253"/>
      <c r="K74"/>
      <c r="L74"/>
    </row>
    <row r="75" spans="1:12" ht="24.75" customHeight="1">
      <c r="A75"/>
      <c r="E75" s="253"/>
      <c r="F75" s="253"/>
      <c r="G75" s="253"/>
      <c r="H75" s="253"/>
      <c r="I75" s="253"/>
      <c r="J75" s="253"/>
      <c r="K75"/>
      <c r="L75"/>
    </row>
    <row r="76" spans="1:12" ht="24.75" customHeight="1">
      <c r="A76"/>
      <c r="E76" s="253"/>
      <c r="F76" s="253"/>
      <c r="G76" s="253"/>
      <c r="H76" s="253"/>
      <c r="I76" s="253"/>
      <c r="J76" s="253"/>
      <c r="K76"/>
      <c r="L76"/>
    </row>
    <row r="77" spans="1:12" ht="24.75" customHeight="1">
      <c r="A77"/>
      <c r="E77" s="253"/>
      <c r="F77" s="253"/>
      <c r="G77" s="253"/>
      <c r="H77" s="253"/>
      <c r="I77" s="253"/>
      <c r="J77" s="253"/>
      <c r="K77"/>
      <c r="L77"/>
    </row>
    <row r="78" spans="1:12" ht="24.75" customHeight="1">
      <c r="A78"/>
      <c r="E78" s="253"/>
      <c r="F78" s="253"/>
      <c r="G78" s="253"/>
      <c r="H78" s="253"/>
      <c r="I78" s="253"/>
      <c r="J78" s="253"/>
      <c r="K78"/>
      <c r="L78"/>
    </row>
    <row r="79" spans="1:12" ht="24.75" customHeight="1">
      <c r="A79"/>
      <c r="E79" s="253"/>
      <c r="F79" s="253"/>
      <c r="G79" s="253"/>
      <c r="H79" s="253"/>
      <c r="I79" s="253"/>
      <c r="J79" s="253"/>
      <c r="K79"/>
      <c r="L79"/>
    </row>
    <row r="80" spans="1:12" ht="24.75" customHeight="1">
      <c r="A80"/>
      <c r="E80" s="253"/>
      <c r="F80" s="253"/>
      <c r="G80" s="253"/>
      <c r="H80" s="253"/>
      <c r="I80" s="253"/>
      <c r="J80" s="253"/>
      <c r="K80"/>
      <c r="L80"/>
    </row>
    <row r="81" spans="1:12" ht="24.75" customHeight="1">
      <c r="A81"/>
      <c r="E81" s="253"/>
      <c r="F81" s="253"/>
      <c r="G81" s="253"/>
      <c r="H81" s="253"/>
      <c r="I81" s="253"/>
      <c r="J81" s="253"/>
      <c r="K81"/>
      <c r="L81"/>
    </row>
    <row r="82" spans="1:12" ht="24.75" customHeight="1">
      <c r="A82"/>
      <c r="E82" s="253"/>
      <c r="F82" s="253"/>
      <c r="G82" s="253"/>
      <c r="H82" s="253"/>
      <c r="I82" s="253"/>
      <c r="J82" s="253"/>
      <c r="K82"/>
      <c r="L82"/>
    </row>
    <row r="83" spans="1:12" ht="24.75" customHeight="1">
      <c r="A83"/>
      <c r="E83" s="253"/>
      <c r="F83" s="253"/>
      <c r="G83" s="253"/>
      <c r="H83" s="253"/>
      <c r="I83" s="253"/>
      <c r="J83" s="253"/>
      <c r="K83"/>
      <c r="L83"/>
    </row>
    <row r="84" spans="1:12" ht="24.75" customHeight="1">
      <c r="A84"/>
      <c r="E84" s="253"/>
      <c r="F84" s="253"/>
      <c r="G84" s="253"/>
      <c r="H84" s="253"/>
      <c r="I84" s="253"/>
      <c r="J84" s="253"/>
      <c r="K84"/>
      <c r="L84"/>
    </row>
    <row r="85" spans="1:12" ht="24.75" customHeight="1">
      <c r="A85"/>
      <c r="E85" s="253"/>
      <c r="F85" s="253"/>
      <c r="G85" s="253"/>
      <c r="H85" s="253"/>
      <c r="I85" s="253"/>
      <c r="J85" s="253"/>
      <c r="K85"/>
      <c r="L85"/>
    </row>
    <row r="86" spans="1:12" ht="24.75" customHeight="1">
      <c r="A86"/>
      <c r="E86" s="253"/>
      <c r="F86" s="253"/>
      <c r="G86" s="253"/>
      <c r="H86" s="253"/>
      <c r="I86" s="253"/>
      <c r="J86" s="253"/>
      <c r="K86"/>
      <c r="L86"/>
    </row>
    <row r="87" spans="1:12" ht="24.75" customHeight="1">
      <c r="A87"/>
      <c r="E87" s="253"/>
      <c r="F87" s="253"/>
      <c r="G87" s="253"/>
      <c r="H87" s="253"/>
      <c r="I87" s="253"/>
      <c r="J87" s="253"/>
      <c r="K87"/>
      <c r="L87"/>
    </row>
    <row r="88" spans="1:12" ht="24.75" customHeight="1">
      <c r="A88"/>
      <c r="E88" s="253"/>
      <c r="F88" s="253"/>
      <c r="G88" s="253"/>
      <c r="H88" s="253"/>
      <c r="I88" s="253"/>
      <c r="J88" s="253"/>
      <c r="K88"/>
      <c r="L88"/>
    </row>
    <row r="89" spans="1:12" ht="24.75" customHeight="1">
      <c r="A89"/>
      <c r="E89" s="253"/>
      <c r="F89" s="253"/>
      <c r="G89" s="253"/>
      <c r="H89" s="253"/>
      <c r="I89" s="253"/>
      <c r="J89" s="253"/>
      <c r="K89"/>
      <c r="L89"/>
    </row>
    <row r="90" spans="1:12" ht="24.75" customHeight="1">
      <c r="A90"/>
      <c r="E90" s="253"/>
      <c r="F90" s="253"/>
      <c r="G90" s="253"/>
      <c r="H90" s="253"/>
      <c r="I90" s="253"/>
      <c r="J90" s="253"/>
      <c r="K90"/>
      <c r="L90"/>
    </row>
    <row r="91" spans="1:12" ht="24.75" customHeight="1">
      <c r="A91"/>
      <c r="E91" s="253"/>
      <c r="F91" s="253"/>
      <c r="G91" s="253"/>
      <c r="H91" s="253"/>
      <c r="I91" s="253"/>
      <c r="J91" s="253"/>
      <c r="K91"/>
      <c r="L91"/>
    </row>
    <row r="92" spans="1:12" ht="24.75" customHeight="1">
      <c r="A92"/>
      <c r="E92" s="253"/>
      <c r="F92" s="253"/>
      <c r="G92" s="253"/>
      <c r="H92" s="253"/>
      <c r="I92" s="253"/>
      <c r="J92" s="253"/>
      <c r="K92"/>
      <c r="L92"/>
    </row>
    <row r="93" spans="1:12" ht="24.75" customHeight="1">
      <c r="A93"/>
      <c r="E93" s="253"/>
      <c r="F93" s="253"/>
      <c r="G93" s="253"/>
      <c r="H93" s="253"/>
      <c r="I93" s="253"/>
      <c r="J93" s="253"/>
      <c r="K93"/>
      <c r="L93"/>
    </row>
    <row r="94" spans="1:12" ht="24.75" customHeight="1">
      <c r="A94"/>
      <c r="E94" s="253"/>
      <c r="F94" s="253"/>
      <c r="G94" s="253"/>
      <c r="H94" s="253"/>
      <c r="I94" s="253"/>
      <c r="J94" s="253"/>
      <c r="K94"/>
      <c r="L94"/>
    </row>
    <row r="95" spans="1:12" ht="24.75" customHeight="1">
      <c r="A95"/>
      <c r="E95" s="253"/>
      <c r="F95" s="253"/>
      <c r="G95" s="253"/>
      <c r="H95" s="253"/>
      <c r="I95" s="253"/>
      <c r="J95" s="253"/>
      <c r="K95"/>
      <c r="L95"/>
    </row>
    <row r="96" spans="1:12" ht="24.75" customHeight="1">
      <c r="A96"/>
      <c r="E96" s="253"/>
      <c r="F96" s="253"/>
      <c r="G96" s="253"/>
      <c r="H96" s="253"/>
      <c r="I96" s="253"/>
      <c r="J96" s="253"/>
      <c r="K96"/>
      <c r="L96"/>
    </row>
    <row r="97" spans="1:12" ht="24.75" customHeight="1">
      <c r="A97"/>
      <c r="E97" s="253"/>
      <c r="F97" s="253"/>
      <c r="G97" s="253"/>
      <c r="H97" s="253"/>
      <c r="I97" s="253"/>
      <c r="J97" s="253"/>
      <c r="K97"/>
      <c r="L97"/>
    </row>
    <row r="98" spans="1:12" ht="24.75" customHeight="1">
      <c r="A98"/>
      <c r="E98" s="253"/>
      <c r="F98" s="253"/>
      <c r="G98" s="253"/>
      <c r="H98" s="253"/>
      <c r="I98" s="253"/>
      <c r="J98" s="253"/>
      <c r="K98"/>
      <c r="L98"/>
    </row>
  </sheetData>
  <sheetProtection selectLockedCells="1" selectUnlockedCells="1"/>
  <mergeCells count="2">
    <mergeCell ref="A1:K1"/>
    <mergeCell ref="B3:L4"/>
  </mergeCells>
  <printOptions/>
  <pageMargins left="0.7" right="0.7" top="0.7875" bottom="0.7875" header="0.5118055555555555" footer="0.5118055555555555"/>
  <pageSetup horizontalDpi="300" verticalDpi="300" orientation="landscape" paperSize="9" scale="97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7"/>
  <sheetViews>
    <sheetView zoomScaleSheetLayoutView="90" zoomScalePageLayoutView="0" workbookViewId="0" topLeftCell="A25">
      <selection activeCell="C37" sqref="C37:J37"/>
    </sheetView>
  </sheetViews>
  <sheetFormatPr defaultColWidth="9.00390625" defaultRowHeight="12.75"/>
  <cols>
    <col min="1" max="1" width="19.625" style="0" customWidth="1"/>
    <col min="2" max="2" width="20.625" style="0" customWidth="1"/>
    <col min="3" max="8" width="5.375" style="0" customWidth="1"/>
    <col min="9" max="9" width="7.00390625" style="0" customWidth="1"/>
    <col min="10" max="10" width="10.625" style="0" customWidth="1"/>
    <col min="11" max="11" width="6.625" style="0" customWidth="1"/>
    <col min="12" max="12" width="5.625" style="0" customWidth="1"/>
    <col min="13" max="13" width="25.875" style="0" customWidth="1"/>
    <col min="14" max="19" width="5.125" style="0" customWidth="1"/>
    <col min="20" max="20" width="4.625" style="0" customWidth="1"/>
    <col min="21" max="21" width="9.625" style="0" customWidth="1"/>
  </cols>
  <sheetData>
    <row r="1" spans="1:22" ht="31.5" customHeight="1">
      <c r="A1" s="371" t="s">
        <v>95</v>
      </c>
      <c r="B1" s="371"/>
      <c r="C1" s="371"/>
      <c r="D1" s="371"/>
      <c r="E1" s="371"/>
      <c r="F1" s="371"/>
      <c r="G1" s="371"/>
      <c r="H1" s="371"/>
      <c r="I1" s="371"/>
      <c r="J1" s="371"/>
      <c r="K1" s="371" t="s">
        <v>95</v>
      </c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</row>
    <row r="2" spans="1:22" ht="15.75" customHeight="1">
      <c r="A2" s="371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</row>
    <row r="3" spans="1:14" ht="15.75" customHeight="1">
      <c r="A3" s="368" t="s">
        <v>96</v>
      </c>
      <c r="B3" s="368"/>
      <c r="C3" s="368"/>
      <c r="D3" s="368"/>
      <c r="E3" s="368"/>
      <c r="F3" s="368"/>
      <c r="G3" s="368"/>
      <c r="H3" s="368"/>
      <c r="I3" s="368"/>
      <c r="J3" s="368"/>
      <c r="K3" s="372" t="s">
        <v>97</v>
      </c>
      <c r="L3" s="372"/>
      <c r="M3" s="372"/>
      <c r="N3" s="372"/>
    </row>
    <row r="4" spans="1:14" ht="15.75" customHeight="1">
      <c r="A4" s="368"/>
      <c r="B4" s="368"/>
      <c r="C4" s="368"/>
      <c r="D4" s="368"/>
      <c r="E4" s="368"/>
      <c r="F4" s="368"/>
      <c r="G4" s="368"/>
      <c r="H4" s="368"/>
      <c r="I4" s="368"/>
      <c r="J4" s="368"/>
      <c r="K4" s="372"/>
      <c r="L4" s="372"/>
      <c r="M4" s="372"/>
      <c r="N4" s="372"/>
    </row>
    <row r="5" spans="1:21" ht="15.75" customHeight="1">
      <c r="A5" s="373" t="s">
        <v>97</v>
      </c>
      <c r="B5" s="373"/>
      <c r="C5" s="373"/>
      <c r="D5" s="373"/>
      <c r="E5" s="260"/>
      <c r="F5" s="260"/>
      <c r="G5" s="260"/>
      <c r="H5" s="260"/>
      <c r="I5" s="260"/>
      <c r="J5" s="260"/>
      <c r="L5" s="374" t="s">
        <v>98</v>
      </c>
      <c r="M5" s="374"/>
      <c r="N5" s="374"/>
      <c r="O5" s="374"/>
      <c r="P5" s="374"/>
      <c r="Q5" s="374"/>
      <c r="R5" s="374"/>
      <c r="S5" s="374"/>
      <c r="T5" s="374"/>
      <c r="U5" s="374"/>
    </row>
    <row r="6" spans="1:4" ht="15.75" customHeight="1">
      <c r="A6" s="373"/>
      <c r="B6" s="373"/>
      <c r="C6" s="373"/>
      <c r="D6" s="373"/>
    </row>
    <row r="7" spans="1:21" ht="24" customHeight="1">
      <c r="A7" s="261" t="s">
        <v>99</v>
      </c>
      <c r="B7" s="262" t="s">
        <v>0</v>
      </c>
      <c r="C7" s="263" t="s">
        <v>100</v>
      </c>
      <c r="D7" s="263" t="s">
        <v>101</v>
      </c>
      <c r="E7" s="263" t="s">
        <v>102</v>
      </c>
      <c r="F7" s="263" t="s">
        <v>103</v>
      </c>
      <c r="G7" s="263" t="s">
        <v>104</v>
      </c>
      <c r="H7" s="263" t="s">
        <v>105</v>
      </c>
      <c r="I7" s="264" t="s">
        <v>106</v>
      </c>
      <c r="J7" s="265" t="s">
        <v>107</v>
      </c>
      <c r="L7" s="266" t="s">
        <v>61</v>
      </c>
      <c r="M7" s="267" t="s">
        <v>108</v>
      </c>
      <c r="N7" s="263" t="s">
        <v>100</v>
      </c>
      <c r="O7" s="263" t="s">
        <v>101</v>
      </c>
      <c r="P7" s="263" t="s">
        <v>102</v>
      </c>
      <c r="Q7" s="263" t="s">
        <v>103</v>
      </c>
      <c r="R7" s="263" t="s">
        <v>104</v>
      </c>
      <c r="S7" s="263" t="s">
        <v>105</v>
      </c>
      <c r="T7" s="264" t="s">
        <v>106</v>
      </c>
      <c r="U7" s="268" t="s">
        <v>107</v>
      </c>
    </row>
    <row r="8" spans="1:21" ht="19.5" customHeight="1">
      <c r="A8" s="269">
        <v>2</v>
      </c>
      <c r="B8" s="270" t="s">
        <v>24</v>
      </c>
      <c r="C8" s="271">
        <f>přehled!M6</f>
        <v>104</v>
      </c>
      <c r="D8" s="271">
        <f>přehled!N6</f>
        <v>83</v>
      </c>
      <c r="E8" s="271">
        <f>přehled!O6</f>
        <v>115</v>
      </c>
      <c r="F8" s="271">
        <f>přehled!P6</f>
        <v>89</v>
      </c>
      <c r="G8" s="271">
        <f>přehled!Q6</f>
        <v>100</v>
      </c>
      <c r="H8" s="271">
        <f>přehled!R6</f>
        <v>122</v>
      </c>
      <c r="I8" s="271">
        <f>přehled!S6</f>
        <v>0</v>
      </c>
      <c r="J8" s="271">
        <f>přehled!T6</f>
        <v>613</v>
      </c>
      <c r="L8" s="272">
        <v>1</v>
      </c>
      <c r="M8" s="273" t="s">
        <v>109</v>
      </c>
      <c r="N8" s="274">
        <f>SUM(přehled!M6,přehled!M18)</f>
        <v>249</v>
      </c>
      <c r="O8" s="274">
        <f>SUM(přehled!N6,přehled!N18)</f>
        <v>239</v>
      </c>
      <c r="P8" s="274">
        <f>SUM(přehled!O6,přehled!O18)</f>
        <v>279</v>
      </c>
      <c r="Q8" s="274">
        <f>SUM(přehled!P6,přehled!P18)</f>
        <v>231</v>
      </c>
      <c r="R8" s="274">
        <f>SUM(přehled!Q6,přehled!Q18)</f>
        <v>247</v>
      </c>
      <c r="S8" s="274">
        <f>SUM(přehled!R6,přehled!R18)</f>
        <v>271</v>
      </c>
      <c r="T8" s="274">
        <f>SUM(přehled!S6,přehled!S18)</f>
        <v>0</v>
      </c>
      <c r="U8" s="275">
        <f>SUM(přehled!T6,přehled!T18)</f>
        <v>1516</v>
      </c>
    </row>
    <row r="9" spans="1:21" ht="19.5" customHeight="1">
      <c r="A9" s="276" t="s">
        <v>110</v>
      </c>
      <c r="B9" s="277" t="s">
        <v>42</v>
      </c>
      <c r="C9" s="278">
        <f>přehled!M18</f>
        <v>145</v>
      </c>
      <c r="D9" s="278">
        <f>přehled!N18</f>
        <v>156</v>
      </c>
      <c r="E9" s="278">
        <f>přehled!O18</f>
        <v>164</v>
      </c>
      <c r="F9" s="278">
        <f>přehled!P18</f>
        <v>142</v>
      </c>
      <c r="G9" s="278">
        <f>přehled!Q18</f>
        <v>147</v>
      </c>
      <c r="H9" s="278">
        <f>přehled!R18</f>
        <v>149</v>
      </c>
      <c r="I9" s="278">
        <f>přehled!S18</f>
        <v>0</v>
      </c>
      <c r="J9" s="278">
        <f>přehled!T18</f>
        <v>903</v>
      </c>
      <c r="L9" s="272">
        <v>2</v>
      </c>
      <c r="M9" s="279" t="s">
        <v>111</v>
      </c>
      <c r="N9" s="274">
        <f>SUM(přehled!M8,přehled!M21)</f>
        <v>197</v>
      </c>
      <c r="O9" s="274">
        <f>SUM(přehled!N8,přehled!N21)</f>
        <v>278</v>
      </c>
      <c r="P9" s="274">
        <f>SUM(přehled!O8,přehled!O21)</f>
        <v>263</v>
      </c>
      <c r="Q9" s="274">
        <f>SUM(přehled!P8,přehled!P21)</f>
        <v>286</v>
      </c>
      <c r="R9" s="274">
        <f>SUM(přehled!Q8,přehled!Q21)</f>
        <v>256</v>
      </c>
      <c r="S9" s="274">
        <f>SUM(přehled!R8,přehled!R21)</f>
        <v>220</v>
      </c>
      <c r="T9" s="274">
        <f>SUM(přehled!S8,přehled!S21)</f>
        <v>0</v>
      </c>
      <c r="U9" s="275">
        <f>SUM(přehled!T8,přehled!T21)</f>
        <v>1500</v>
      </c>
    </row>
    <row r="10" spans="1:21" ht="19.5" customHeight="1">
      <c r="A10" s="280"/>
      <c r="B10" s="281"/>
      <c r="C10" s="282">
        <f aca="true" t="shared" si="0" ref="C10:J10">SUM(C8:C9)</f>
        <v>249</v>
      </c>
      <c r="D10" s="282">
        <f t="shared" si="0"/>
        <v>239</v>
      </c>
      <c r="E10" s="282">
        <f t="shared" si="0"/>
        <v>279</v>
      </c>
      <c r="F10" s="282">
        <f t="shared" si="0"/>
        <v>231</v>
      </c>
      <c r="G10" s="282">
        <f t="shared" si="0"/>
        <v>247</v>
      </c>
      <c r="H10" s="282">
        <f t="shared" si="0"/>
        <v>271</v>
      </c>
      <c r="I10" s="282">
        <f t="shared" si="0"/>
        <v>0</v>
      </c>
      <c r="J10" s="283">
        <f t="shared" si="0"/>
        <v>1516</v>
      </c>
      <c r="L10" s="272">
        <v>3</v>
      </c>
      <c r="M10" s="279" t="s">
        <v>112</v>
      </c>
      <c r="N10" s="274">
        <f>SUM(přehled!M7,přehled!M25)</f>
        <v>197</v>
      </c>
      <c r="O10" s="274">
        <f>SUM(přehled!N7,přehled!N25)</f>
        <v>239</v>
      </c>
      <c r="P10" s="274">
        <f>SUM(přehled!O7,přehled!O25)</f>
        <v>225</v>
      </c>
      <c r="Q10" s="274">
        <f>SUM(přehled!P7,přehled!P25)</f>
        <v>273</v>
      </c>
      <c r="R10" s="274">
        <f>SUM(přehled!Q7,přehled!Q25)</f>
        <v>250</v>
      </c>
      <c r="S10" s="274">
        <f>SUM(přehled!R7,přehled!R25)</f>
        <v>220</v>
      </c>
      <c r="T10" s="274">
        <f>SUM(přehled!S7,přehled!S25)</f>
        <v>60</v>
      </c>
      <c r="U10" s="275">
        <f>SUM(přehled!T7,přehled!T25)</f>
        <v>1464</v>
      </c>
    </row>
    <row r="11" spans="1:21" ht="19.5" customHeight="1">
      <c r="A11" s="284">
        <v>1</v>
      </c>
      <c r="B11" s="285" t="s">
        <v>28</v>
      </c>
      <c r="C11" s="286">
        <f>přehled!M8</f>
        <v>86</v>
      </c>
      <c r="D11" s="286">
        <f>přehled!N8</f>
        <v>97</v>
      </c>
      <c r="E11" s="286">
        <f>přehled!O8</f>
        <v>90</v>
      </c>
      <c r="F11" s="286">
        <f>přehled!P8</f>
        <v>114</v>
      </c>
      <c r="G11" s="286">
        <f>přehled!Q8</f>
        <v>100</v>
      </c>
      <c r="H11" s="286">
        <f>přehled!R8</f>
        <v>74</v>
      </c>
      <c r="I11" s="286">
        <f>přehled!S8</f>
        <v>0</v>
      </c>
      <c r="J11" s="286">
        <f>přehled!T8</f>
        <v>561</v>
      </c>
      <c r="L11" s="272">
        <v>4</v>
      </c>
      <c r="M11" s="279" t="s">
        <v>113</v>
      </c>
      <c r="N11" s="274">
        <f>SUM(přehled!M3,přehled!M27)</f>
        <v>216</v>
      </c>
      <c r="O11" s="274">
        <f>SUM(přehled!N3,přehled!N27)</f>
        <v>304</v>
      </c>
      <c r="P11" s="274">
        <f>SUM(přehled!O3,přehled!O27)</f>
        <v>203</v>
      </c>
      <c r="Q11" s="274">
        <f>SUM(přehled!P3,přehled!P27)</f>
        <v>232</v>
      </c>
      <c r="R11" s="274">
        <f>SUM(přehled!Q3,přehled!Q27)</f>
        <v>177</v>
      </c>
      <c r="S11" s="274">
        <f>SUM(přehled!R3,přehled!R27)</f>
        <v>259</v>
      </c>
      <c r="T11" s="274">
        <f>SUM(přehled!S3,přehled!S27)</f>
        <v>0</v>
      </c>
      <c r="U11" s="275">
        <f>SUM(přehled!T3,přehled!T27)</f>
        <v>1391</v>
      </c>
    </row>
    <row r="12" spans="1:21" ht="19.5" customHeight="1">
      <c r="A12" s="276" t="s">
        <v>114</v>
      </c>
      <c r="B12" s="277" t="s">
        <v>46</v>
      </c>
      <c r="C12" s="287">
        <f>přehled!M21</f>
        <v>111</v>
      </c>
      <c r="D12" s="287">
        <f>přehled!N21</f>
        <v>181</v>
      </c>
      <c r="E12" s="287">
        <f>přehled!O21</f>
        <v>173</v>
      </c>
      <c r="F12" s="287">
        <f>přehled!P21</f>
        <v>172</v>
      </c>
      <c r="G12" s="287">
        <f>přehled!Q21</f>
        <v>156</v>
      </c>
      <c r="H12" s="287">
        <f>přehled!R21</f>
        <v>146</v>
      </c>
      <c r="I12" s="287">
        <f>přehled!S21</f>
        <v>0</v>
      </c>
      <c r="J12" s="287">
        <f>přehled!T21</f>
        <v>939</v>
      </c>
      <c r="L12" s="272">
        <v>5</v>
      </c>
      <c r="M12" s="279" t="s">
        <v>115</v>
      </c>
      <c r="N12" s="274">
        <f>SUM(přehled!M9,přehled!M20)</f>
        <v>141</v>
      </c>
      <c r="O12" s="274">
        <f>SUM(přehled!N9,přehled!N20)</f>
        <v>197</v>
      </c>
      <c r="P12" s="274">
        <f>SUM(přehled!O9,přehled!O20)</f>
        <v>189</v>
      </c>
      <c r="Q12" s="274">
        <f>SUM(přehled!P9,přehled!P20)</f>
        <v>196</v>
      </c>
      <c r="R12" s="274">
        <f>SUM(přehled!Q9,přehled!Q20)</f>
        <v>181</v>
      </c>
      <c r="S12" s="274">
        <f>SUM(přehled!R9,přehled!R20)</f>
        <v>199</v>
      </c>
      <c r="T12" s="274">
        <f>SUM(přehled!S9,přehled!S20)</f>
        <v>120</v>
      </c>
      <c r="U12" s="275">
        <f>SUM(přehled!T9,přehled!T20)</f>
        <v>1223</v>
      </c>
    </row>
    <row r="13" spans="1:21" ht="19.5" customHeight="1">
      <c r="A13" s="280"/>
      <c r="B13" s="281"/>
      <c r="C13" s="288">
        <f aca="true" t="shared" si="1" ref="C13:J13">SUM(C11:C12)</f>
        <v>197</v>
      </c>
      <c r="D13" s="288">
        <f t="shared" si="1"/>
        <v>278</v>
      </c>
      <c r="E13" s="288">
        <f t="shared" si="1"/>
        <v>263</v>
      </c>
      <c r="F13" s="288">
        <f t="shared" si="1"/>
        <v>286</v>
      </c>
      <c r="G13" s="288">
        <f t="shared" si="1"/>
        <v>256</v>
      </c>
      <c r="H13" s="288">
        <f t="shared" si="1"/>
        <v>220</v>
      </c>
      <c r="I13" s="288">
        <f t="shared" si="1"/>
        <v>0</v>
      </c>
      <c r="J13" s="289">
        <f t="shared" si="1"/>
        <v>1500</v>
      </c>
      <c r="L13" s="272">
        <v>6</v>
      </c>
      <c r="M13" s="279" t="s">
        <v>116</v>
      </c>
      <c r="N13" s="274">
        <f>SUM(přehled!M11,přehled!M30)</f>
        <v>231</v>
      </c>
      <c r="O13" s="274">
        <f>SUM(přehled!N11,přehled!N30)</f>
        <v>124</v>
      </c>
      <c r="P13" s="274">
        <f>SUM(přehled!O11,přehled!O30)</f>
        <v>199</v>
      </c>
      <c r="Q13" s="274">
        <f>SUM(přehled!P11,přehled!P30)</f>
        <v>197</v>
      </c>
      <c r="R13" s="274">
        <f>SUM(přehled!Q11,přehled!Q30)</f>
        <v>185</v>
      </c>
      <c r="S13" s="274">
        <f>SUM(přehled!R11,přehled!R30)</f>
        <v>156</v>
      </c>
      <c r="T13" s="274">
        <f>SUM(přehled!S11,přehled!S30)</f>
        <v>60</v>
      </c>
      <c r="U13" s="275">
        <f>SUM(přehled!T11,přehled!T30)</f>
        <v>1152</v>
      </c>
    </row>
    <row r="14" spans="1:21" ht="19.5" customHeight="1">
      <c r="A14" s="269">
        <v>5</v>
      </c>
      <c r="B14" s="270" t="s">
        <v>26</v>
      </c>
      <c r="C14" s="290">
        <f>přehled!M7</f>
        <v>61</v>
      </c>
      <c r="D14" s="290">
        <f>přehled!N7</f>
        <v>84</v>
      </c>
      <c r="E14" s="290">
        <f>přehled!O7</f>
        <v>96</v>
      </c>
      <c r="F14" s="290">
        <f>přehled!P7</f>
        <v>90</v>
      </c>
      <c r="G14" s="290">
        <f>přehled!Q7</f>
        <v>72</v>
      </c>
      <c r="H14" s="290">
        <f>přehled!R7</f>
        <v>56</v>
      </c>
      <c r="I14" s="290">
        <f>přehled!S7</f>
        <v>0</v>
      </c>
      <c r="J14" s="290">
        <f>přehled!T7</f>
        <v>459</v>
      </c>
      <c r="L14" s="272">
        <v>7</v>
      </c>
      <c r="M14" s="279" t="s">
        <v>117</v>
      </c>
      <c r="N14" s="274">
        <f>SUM(přehled!M9,přehled!M24)</f>
        <v>151</v>
      </c>
      <c r="O14" s="274">
        <f>SUM(přehled!N9,přehled!N24)</f>
        <v>173</v>
      </c>
      <c r="P14" s="274">
        <f>SUM(přehled!O9,přehled!O24)</f>
        <v>142</v>
      </c>
      <c r="Q14" s="274">
        <f>SUM(přehled!P9,přehled!P24)</f>
        <v>145</v>
      </c>
      <c r="R14" s="274">
        <f>SUM(přehled!Q9,přehled!Q24)</f>
        <v>146</v>
      </c>
      <c r="S14" s="274">
        <f>SUM(přehled!R9,přehled!R24)</f>
        <v>161</v>
      </c>
      <c r="T14" s="274">
        <f>SUM(přehled!S9,přehled!S24)</f>
        <v>120</v>
      </c>
      <c r="U14" s="275">
        <f>SUM(přehled!T9,přehled!T24)</f>
        <v>1038</v>
      </c>
    </row>
    <row r="15" spans="1:21" ht="19.5" customHeight="1">
      <c r="A15" s="291" t="s">
        <v>118</v>
      </c>
      <c r="B15" s="277" t="s">
        <v>51</v>
      </c>
      <c r="C15" s="278">
        <f>přehled!M25</f>
        <v>136</v>
      </c>
      <c r="D15" s="278">
        <f>přehled!N25</f>
        <v>155</v>
      </c>
      <c r="E15" s="278">
        <f>přehled!O25</f>
        <v>129</v>
      </c>
      <c r="F15" s="278">
        <f>přehled!P25</f>
        <v>183</v>
      </c>
      <c r="G15" s="278">
        <f>přehled!Q25</f>
        <v>178</v>
      </c>
      <c r="H15" s="278">
        <f>přehled!R25</f>
        <v>164</v>
      </c>
      <c r="I15" s="278">
        <f>přehled!S25</f>
        <v>60</v>
      </c>
      <c r="J15" s="278">
        <f>přehled!T25</f>
        <v>1005</v>
      </c>
      <c r="L15" s="272">
        <v>8</v>
      </c>
      <c r="M15" s="279" t="s">
        <v>119</v>
      </c>
      <c r="N15" s="274">
        <f>SUM(přehled!M5,přehled!M23)</f>
        <v>184</v>
      </c>
      <c r="O15" s="274">
        <f>SUM(přehled!N5,přehled!N23)</f>
        <v>148</v>
      </c>
      <c r="P15" s="274">
        <f>SUM(přehled!O5,přehled!O23)</f>
        <v>183</v>
      </c>
      <c r="Q15" s="274">
        <f>SUM(přehled!P5,přehled!P23)</f>
        <v>151</v>
      </c>
      <c r="R15" s="274">
        <f>SUM(přehled!Q5,přehled!Q23)</f>
        <v>122</v>
      </c>
      <c r="S15" s="274">
        <f>SUM(přehled!R5,přehled!R23)</f>
        <v>179</v>
      </c>
      <c r="T15" s="274">
        <f>SUM(přehled!S5,přehled!S23)</f>
        <v>60</v>
      </c>
      <c r="U15" s="275">
        <f>SUM(přehled!T5,přehled!T23)</f>
        <v>1027</v>
      </c>
    </row>
    <row r="16" spans="1:21" ht="19.5" customHeight="1">
      <c r="A16" s="280"/>
      <c r="B16" s="281"/>
      <c r="C16" s="282">
        <f aca="true" t="shared" si="2" ref="C16:J16">SUM(C14:C15)</f>
        <v>197</v>
      </c>
      <c r="D16" s="282">
        <f t="shared" si="2"/>
        <v>239</v>
      </c>
      <c r="E16" s="282">
        <f t="shared" si="2"/>
        <v>225</v>
      </c>
      <c r="F16" s="282">
        <f t="shared" si="2"/>
        <v>273</v>
      </c>
      <c r="G16" s="282">
        <f t="shared" si="2"/>
        <v>250</v>
      </c>
      <c r="H16" s="282">
        <f t="shared" si="2"/>
        <v>220</v>
      </c>
      <c r="I16" s="282">
        <f t="shared" si="2"/>
        <v>60</v>
      </c>
      <c r="J16" s="283">
        <f t="shared" si="2"/>
        <v>1464</v>
      </c>
      <c r="L16" s="292">
        <v>9</v>
      </c>
      <c r="M16" s="279" t="s">
        <v>120</v>
      </c>
      <c r="N16" s="274">
        <f>SUM(přehled!M10,přehled!M29)</f>
        <v>125</v>
      </c>
      <c r="O16" s="274">
        <f>SUM(přehled!N10,přehled!N29)</f>
        <v>167</v>
      </c>
      <c r="P16" s="274">
        <f>SUM(přehled!O10,přehled!O29)</f>
        <v>149</v>
      </c>
      <c r="Q16" s="274">
        <f>SUM(přehled!P10,přehled!P29)</f>
        <v>125</v>
      </c>
      <c r="R16" s="274">
        <f>SUM(přehled!Q10,přehled!Q29)</f>
        <v>116</v>
      </c>
      <c r="S16" s="274">
        <f>SUM(přehled!R10,přehled!R29)</f>
        <v>147</v>
      </c>
      <c r="T16" s="274">
        <f>SUM(přehled!S10,přehled!S29)</f>
        <v>60</v>
      </c>
      <c r="U16" s="275">
        <f>SUM(přehled!T10,přehled!T29)</f>
        <v>889</v>
      </c>
    </row>
    <row r="17" spans="1:10" ht="19.5" customHeight="1">
      <c r="A17" s="269">
        <v>4</v>
      </c>
      <c r="B17" s="270" t="s">
        <v>17</v>
      </c>
      <c r="C17" s="290">
        <f>přehled!M3</f>
        <v>74</v>
      </c>
      <c r="D17" s="290">
        <f>přehled!N3</f>
        <v>82</v>
      </c>
      <c r="E17" s="290">
        <f>přehled!O3</f>
        <v>99</v>
      </c>
      <c r="F17" s="290">
        <f>přehled!P3</f>
        <v>92</v>
      </c>
      <c r="G17" s="290">
        <f>přehled!Q3</f>
        <v>63</v>
      </c>
      <c r="H17" s="290">
        <f>přehled!R3</f>
        <v>77</v>
      </c>
      <c r="I17" s="290">
        <f>přehled!S3</f>
        <v>0</v>
      </c>
      <c r="J17" s="290">
        <f>přehled!T3</f>
        <v>487</v>
      </c>
    </row>
    <row r="18" spans="1:10" ht="19.5" customHeight="1">
      <c r="A18" s="291" t="s">
        <v>121</v>
      </c>
      <c r="B18" s="277" t="s">
        <v>53</v>
      </c>
      <c r="C18" s="278">
        <f>přehled!M27</f>
        <v>142</v>
      </c>
      <c r="D18" s="278">
        <f>přehled!N27</f>
        <v>222</v>
      </c>
      <c r="E18" s="278">
        <f>přehled!O27</f>
        <v>104</v>
      </c>
      <c r="F18" s="278">
        <f>přehled!P27</f>
        <v>140</v>
      </c>
      <c r="G18" s="278">
        <f>přehled!Q27</f>
        <v>114</v>
      </c>
      <c r="H18" s="278">
        <f>přehled!R27</f>
        <v>182</v>
      </c>
      <c r="I18" s="278">
        <f>přehled!S27</f>
        <v>0</v>
      </c>
      <c r="J18" s="278">
        <f>přehled!T27</f>
        <v>904</v>
      </c>
    </row>
    <row r="19" spans="1:10" ht="19.5" customHeight="1">
      <c r="A19" s="280"/>
      <c r="B19" s="281"/>
      <c r="C19" s="282">
        <f aca="true" t="shared" si="3" ref="C19:J19">SUM(C17:C18)</f>
        <v>216</v>
      </c>
      <c r="D19" s="282">
        <f t="shared" si="3"/>
        <v>304</v>
      </c>
      <c r="E19" s="282">
        <f t="shared" si="3"/>
        <v>203</v>
      </c>
      <c r="F19" s="282">
        <f t="shared" si="3"/>
        <v>232</v>
      </c>
      <c r="G19" s="282">
        <f t="shared" si="3"/>
        <v>177</v>
      </c>
      <c r="H19" s="282">
        <f t="shared" si="3"/>
        <v>259</v>
      </c>
      <c r="I19" s="282">
        <f t="shared" si="3"/>
        <v>0</v>
      </c>
      <c r="J19" s="283">
        <f t="shared" si="3"/>
        <v>1391</v>
      </c>
    </row>
    <row r="20" spans="1:10" ht="19.5" customHeight="1">
      <c r="A20" s="269">
        <v>6</v>
      </c>
      <c r="B20" s="270" t="s">
        <v>30</v>
      </c>
      <c r="C20" s="293">
        <f>přehled!M9</f>
        <v>41</v>
      </c>
      <c r="D20" s="293">
        <f>přehled!N9</f>
        <v>79</v>
      </c>
      <c r="E20" s="293">
        <f>přehled!O9</f>
        <v>52</v>
      </c>
      <c r="F20" s="293">
        <f>přehled!P9</f>
        <v>60</v>
      </c>
      <c r="G20" s="293">
        <f>přehled!Q9</f>
        <v>55</v>
      </c>
      <c r="H20" s="293">
        <f>přehled!R9</f>
        <v>77</v>
      </c>
      <c r="I20" s="290">
        <f>přehled!S9</f>
        <v>60</v>
      </c>
      <c r="J20" s="290">
        <f>přehled!T9</f>
        <v>424</v>
      </c>
    </row>
    <row r="21" spans="1:10" ht="19.5" customHeight="1">
      <c r="A21" s="291" t="s">
        <v>122</v>
      </c>
      <c r="B21" s="277" t="s">
        <v>123</v>
      </c>
      <c r="C21" s="278">
        <f>přehled!M20</f>
        <v>100</v>
      </c>
      <c r="D21" s="278">
        <f>přehled!N20</f>
        <v>118</v>
      </c>
      <c r="E21" s="278">
        <f>přehled!O20</f>
        <v>137</v>
      </c>
      <c r="F21" s="278">
        <f>přehled!P20</f>
        <v>136</v>
      </c>
      <c r="G21" s="278">
        <f>přehled!Q20</f>
        <v>126</v>
      </c>
      <c r="H21" s="278">
        <f>přehled!R20</f>
        <v>122</v>
      </c>
      <c r="I21" s="278">
        <f>přehled!S20</f>
        <v>60</v>
      </c>
      <c r="J21" s="278">
        <f>přehled!T20</f>
        <v>799</v>
      </c>
    </row>
    <row r="22" spans="1:10" ht="19.5" customHeight="1">
      <c r="A22" s="280"/>
      <c r="B22" s="281"/>
      <c r="C22" s="282">
        <f aca="true" t="shared" si="4" ref="C22:J22">SUM(C20:C21)</f>
        <v>141</v>
      </c>
      <c r="D22" s="282">
        <f t="shared" si="4"/>
        <v>197</v>
      </c>
      <c r="E22" s="282">
        <f t="shared" si="4"/>
        <v>189</v>
      </c>
      <c r="F22" s="282">
        <f t="shared" si="4"/>
        <v>196</v>
      </c>
      <c r="G22" s="282">
        <f t="shared" si="4"/>
        <v>181</v>
      </c>
      <c r="H22" s="282">
        <f t="shared" si="4"/>
        <v>199</v>
      </c>
      <c r="I22" s="282">
        <f t="shared" si="4"/>
        <v>120</v>
      </c>
      <c r="J22" s="283">
        <f t="shared" si="4"/>
        <v>1223</v>
      </c>
    </row>
    <row r="23" spans="1:10" ht="19.5" customHeight="1">
      <c r="A23" s="269">
        <v>9</v>
      </c>
      <c r="B23" s="270" t="s">
        <v>32</v>
      </c>
      <c r="C23" s="293">
        <f>přehled!M11</f>
        <v>63</v>
      </c>
      <c r="D23" s="293">
        <f>přehled!N11</f>
        <v>1</v>
      </c>
      <c r="E23" s="293">
        <f>přehled!O11</f>
        <v>25</v>
      </c>
      <c r="F23" s="293">
        <f>přehled!P11</f>
        <v>44</v>
      </c>
      <c r="G23" s="293">
        <f>přehled!Q11</f>
        <v>24</v>
      </c>
      <c r="H23" s="293">
        <f>přehled!R11</f>
        <v>21</v>
      </c>
      <c r="I23" s="293">
        <f>přehled!S11</f>
        <v>60</v>
      </c>
      <c r="J23" s="293">
        <f>přehled!T11</f>
        <v>238</v>
      </c>
    </row>
    <row r="24" spans="1:10" ht="19.5" customHeight="1">
      <c r="A24" s="291" t="s">
        <v>124</v>
      </c>
      <c r="B24" s="277" t="s">
        <v>56</v>
      </c>
      <c r="C24" s="278">
        <f>přehled!M30</f>
        <v>168</v>
      </c>
      <c r="D24" s="278">
        <f>přehled!N30</f>
        <v>123</v>
      </c>
      <c r="E24" s="278">
        <f>přehled!O30</f>
        <v>174</v>
      </c>
      <c r="F24" s="278">
        <f>přehled!P30</f>
        <v>153</v>
      </c>
      <c r="G24" s="278">
        <f>přehled!Q30</f>
        <v>161</v>
      </c>
      <c r="H24" s="278">
        <f>přehled!R30</f>
        <v>135</v>
      </c>
      <c r="I24" s="278">
        <f>přehled!S30</f>
        <v>0</v>
      </c>
      <c r="J24" s="278">
        <f>přehled!T30</f>
        <v>914</v>
      </c>
    </row>
    <row r="25" spans="1:10" ht="19.5" customHeight="1">
      <c r="A25" s="280"/>
      <c r="B25" s="281"/>
      <c r="C25" s="282">
        <f aca="true" t="shared" si="5" ref="C25:J25">SUM(C23:C24)</f>
        <v>231</v>
      </c>
      <c r="D25" s="282">
        <f t="shared" si="5"/>
        <v>124</v>
      </c>
      <c r="E25" s="282">
        <f t="shared" si="5"/>
        <v>199</v>
      </c>
      <c r="F25" s="282">
        <f t="shared" si="5"/>
        <v>197</v>
      </c>
      <c r="G25" s="282">
        <f t="shared" si="5"/>
        <v>185</v>
      </c>
      <c r="H25" s="282">
        <f t="shared" si="5"/>
        <v>156</v>
      </c>
      <c r="I25" s="282">
        <f t="shared" si="5"/>
        <v>60</v>
      </c>
      <c r="J25" s="283">
        <f t="shared" si="5"/>
        <v>1152</v>
      </c>
    </row>
    <row r="26" spans="1:10" ht="19.5" customHeight="1">
      <c r="A26" s="269">
        <v>8</v>
      </c>
      <c r="B26" s="270" t="s">
        <v>30</v>
      </c>
      <c r="C26" s="290">
        <f>přehled!M9</f>
        <v>41</v>
      </c>
      <c r="D26" s="290">
        <f>přehled!N9</f>
        <v>79</v>
      </c>
      <c r="E26" s="290">
        <f>přehled!O9</f>
        <v>52</v>
      </c>
      <c r="F26" s="290">
        <f>přehled!P9</f>
        <v>60</v>
      </c>
      <c r="G26" s="290">
        <f>přehled!Q9</f>
        <v>55</v>
      </c>
      <c r="H26" s="290">
        <f>přehled!R9</f>
        <v>77</v>
      </c>
      <c r="I26" s="290">
        <f>přehled!S9</f>
        <v>60</v>
      </c>
      <c r="J26" s="290">
        <f>přehled!T9</f>
        <v>424</v>
      </c>
    </row>
    <row r="27" spans="1:10" ht="19.5" customHeight="1">
      <c r="A27" s="291" t="s">
        <v>125</v>
      </c>
      <c r="B27" s="277" t="s">
        <v>50</v>
      </c>
      <c r="C27" s="278">
        <f>přehled!M24</f>
        <v>110</v>
      </c>
      <c r="D27" s="278">
        <f>přehled!N24</f>
        <v>94</v>
      </c>
      <c r="E27" s="278">
        <f>přehled!O24</f>
        <v>90</v>
      </c>
      <c r="F27" s="278">
        <f>přehled!P24</f>
        <v>85</v>
      </c>
      <c r="G27" s="278">
        <f>přehled!Q24</f>
        <v>91</v>
      </c>
      <c r="H27" s="278">
        <f>přehled!R24</f>
        <v>84</v>
      </c>
      <c r="I27" s="278">
        <f>přehled!S24</f>
        <v>60</v>
      </c>
      <c r="J27" s="278">
        <f>přehled!T24</f>
        <v>614</v>
      </c>
    </row>
    <row r="28" spans="1:10" ht="19.5" customHeight="1">
      <c r="A28" s="280"/>
      <c r="B28" s="281"/>
      <c r="C28" s="282">
        <f aca="true" t="shared" si="6" ref="C28:J28">SUM(C26:C27)</f>
        <v>151</v>
      </c>
      <c r="D28" s="282">
        <f t="shared" si="6"/>
        <v>173</v>
      </c>
      <c r="E28" s="282">
        <f t="shared" si="6"/>
        <v>142</v>
      </c>
      <c r="F28" s="282">
        <f t="shared" si="6"/>
        <v>145</v>
      </c>
      <c r="G28" s="282">
        <f t="shared" si="6"/>
        <v>146</v>
      </c>
      <c r="H28" s="282">
        <f t="shared" si="6"/>
        <v>161</v>
      </c>
      <c r="I28" s="282">
        <f t="shared" si="6"/>
        <v>120</v>
      </c>
      <c r="J28" s="283">
        <f t="shared" si="6"/>
        <v>1038</v>
      </c>
    </row>
    <row r="29" spans="1:10" ht="19.5" customHeight="1">
      <c r="A29" s="269">
        <v>3</v>
      </c>
      <c r="B29" s="270" t="s">
        <v>22</v>
      </c>
      <c r="C29" s="290">
        <f>přehled!M5</f>
        <v>32</v>
      </c>
      <c r="D29" s="290">
        <f>přehled!N5</f>
        <v>34</v>
      </c>
      <c r="E29" s="290">
        <f>přehled!O5</f>
        <v>61</v>
      </c>
      <c r="F29" s="290">
        <f>přehled!P5</f>
        <v>36</v>
      </c>
      <c r="G29" s="290">
        <f>přehled!Q5</f>
        <v>17</v>
      </c>
      <c r="H29" s="290">
        <f>přehled!R5</f>
        <v>53</v>
      </c>
      <c r="I29" s="290">
        <f>přehled!S5</f>
        <v>60</v>
      </c>
      <c r="J29" s="290">
        <f>přehled!T5</f>
        <v>293</v>
      </c>
    </row>
    <row r="30" spans="1:10" ht="19.5" customHeight="1">
      <c r="A30" s="291" t="s">
        <v>23</v>
      </c>
      <c r="B30" s="277" t="s">
        <v>126</v>
      </c>
      <c r="C30" s="278">
        <f>přehled!M23</f>
        <v>152</v>
      </c>
      <c r="D30" s="278">
        <f>přehled!N23</f>
        <v>114</v>
      </c>
      <c r="E30" s="278">
        <f>přehled!O23</f>
        <v>122</v>
      </c>
      <c r="F30" s="278">
        <f>přehled!P23</f>
        <v>115</v>
      </c>
      <c r="G30" s="278">
        <f>přehled!Q23</f>
        <v>105</v>
      </c>
      <c r="H30" s="278">
        <f>přehled!R23</f>
        <v>126</v>
      </c>
      <c r="I30" s="278">
        <f>přehled!S23</f>
        <v>0</v>
      </c>
      <c r="J30" s="278">
        <f>přehled!T23</f>
        <v>734</v>
      </c>
    </row>
    <row r="31" spans="1:10" ht="19.5" customHeight="1">
      <c r="A31" s="280"/>
      <c r="B31" s="281"/>
      <c r="C31" s="282">
        <f aca="true" t="shared" si="7" ref="C31:J31">SUM(C29:C30)</f>
        <v>184</v>
      </c>
      <c r="D31" s="282">
        <f t="shared" si="7"/>
        <v>148</v>
      </c>
      <c r="E31" s="282">
        <f t="shared" si="7"/>
        <v>183</v>
      </c>
      <c r="F31" s="282">
        <f t="shared" si="7"/>
        <v>151</v>
      </c>
      <c r="G31" s="282">
        <f t="shared" si="7"/>
        <v>122</v>
      </c>
      <c r="H31" s="282">
        <f t="shared" si="7"/>
        <v>179</v>
      </c>
      <c r="I31" s="282">
        <f t="shared" si="7"/>
        <v>60</v>
      </c>
      <c r="J31" s="283">
        <f t="shared" si="7"/>
        <v>1027</v>
      </c>
    </row>
    <row r="32" spans="1:10" ht="19.5" customHeight="1">
      <c r="A32" s="269">
        <v>7</v>
      </c>
      <c r="B32" s="270" t="s">
        <v>127</v>
      </c>
      <c r="C32" s="290">
        <f>přehled!M10</f>
        <v>42</v>
      </c>
      <c r="D32" s="290">
        <f>přehled!N10</f>
        <v>84</v>
      </c>
      <c r="E32" s="290">
        <f>přehled!O10</f>
        <v>75</v>
      </c>
      <c r="F32" s="290">
        <f>přehled!P10</f>
        <v>35</v>
      </c>
      <c r="G32" s="290">
        <f>přehled!Q10</f>
        <v>52</v>
      </c>
      <c r="H32" s="290">
        <f>přehled!R10</f>
        <v>71</v>
      </c>
      <c r="I32" s="290">
        <f>přehled!S10</f>
        <v>0</v>
      </c>
      <c r="J32" s="290">
        <f>přehled!T10</f>
        <v>359</v>
      </c>
    </row>
    <row r="33" spans="1:10" ht="19.5" customHeight="1">
      <c r="A33" s="291" t="s">
        <v>128</v>
      </c>
      <c r="B33" s="277" t="s">
        <v>55</v>
      </c>
      <c r="C33" s="278">
        <f>přehled!M29</f>
        <v>83</v>
      </c>
      <c r="D33" s="278">
        <f>přehled!N29</f>
        <v>83</v>
      </c>
      <c r="E33" s="278">
        <f>přehled!O29</f>
        <v>74</v>
      </c>
      <c r="F33" s="278">
        <f>přehled!P29</f>
        <v>90</v>
      </c>
      <c r="G33" s="278">
        <f>přehled!Q29</f>
        <v>64</v>
      </c>
      <c r="H33" s="278">
        <f>přehled!R29</f>
        <v>76</v>
      </c>
      <c r="I33" s="278">
        <f>přehled!S29</f>
        <v>60</v>
      </c>
      <c r="J33" s="278">
        <f>přehled!T29</f>
        <v>530</v>
      </c>
    </row>
    <row r="34" spans="1:13" ht="19.5" customHeight="1">
      <c r="A34" s="280"/>
      <c r="B34" s="281"/>
      <c r="C34" s="282">
        <f aca="true" t="shared" si="8" ref="C34:J34">SUM(C32:C33)</f>
        <v>125</v>
      </c>
      <c r="D34" s="282">
        <f t="shared" si="8"/>
        <v>167</v>
      </c>
      <c r="E34" s="282">
        <f t="shared" si="8"/>
        <v>149</v>
      </c>
      <c r="F34" s="282">
        <f t="shared" si="8"/>
        <v>125</v>
      </c>
      <c r="G34" s="282">
        <f t="shared" si="8"/>
        <v>116</v>
      </c>
      <c r="H34" s="282">
        <f t="shared" si="8"/>
        <v>147</v>
      </c>
      <c r="I34" s="282">
        <f t="shared" si="8"/>
        <v>60</v>
      </c>
      <c r="J34" s="283">
        <f t="shared" si="8"/>
        <v>889</v>
      </c>
      <c r="M34" s="222"/>
    </row>
    <row r="35" ht="19.5" customHeight="1"/>
    <row r="36" ht="19.5" customHeight="1"/>
    <row r="37" spans="1:10" ht="19.5" customHeight="1">
      <c r="A37" s="369" t="s">
        <v>129</v>
      </c>
      <c r="B37" s="369"/>
      <c r="C37" s="370"/>
      <c r="D37" s="370"/>
      <c r="E37" s="370"/>
      <c r="F37" s="370"/>
      <c r="G37" s="370"/>
      <c r="H37" s="370"/>
      <c r="I37" s="370"/>
      <c r="J37" s="370"/>
    </row>
    <row r="38" ht="19.5" customHeight="1"/>
  </sheetData>
  <sheetProtection selectLockedCells="1" selectUnlockedCells="1"/>
  <mergeCells count="8">
    <mergeCell ref="A37:B37"/>
    <mergeCell ref="C37:J37"/>
    <mergeCell ref="A1:J2"/>
    <mergeCell ref="K1:V2"/>
    <mergeCell ref="A3:J4"/>
    <mergeCell ref="K3:N4"/>
    <mergeCell ref="A5:D6"/>
    <mergeCell ref="L5:U5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74"/>
  <sheetViews>
    <sheetView zoomScaleSheetLayoutView="90" zoomScalePageLayoutView="0" workbookViewId="0" topLeftCell="A1">
      <selection activeCell="M22" sqref="M22"/>
    </sheetView>
  </sheetViews>
  <sheetFormatPr defaultColWidth="9.00390625" defaultRowHeight="12.75"/>
  <cols>
    <col min="1" max="1" width="22.125" style="0" customWidth="1"/>
    <col min="2" max="2" width="20.625" style="0" customWidth="1"/>
    <col min="3" max="8" width="5.625" style="0" customWidth="1"/>
    <col min="9" max="9" width="3.625" style="0" customWidth="1"/>
    <col min="10" max="10" width="12.125" style="0" customWidth="1"/>
    <col min="11" max="11" width="6.625" style="0" customWidth="1"/>
    <col min="12" max="12" width="5.625" style="0" customWidth="1"/>
    <col min="13" max="13" width="21.625" style="0" customWidth="1"/>
    <col min="14" max="19" width="5.125" style="0" customWidth="1"/>
    <col min="20" max="20" width="4.625" style="0" customWidth="1"/>
    <col min="21" max="21" width="9.625" style="0" customWidth="1"/>
  </cols>
  <sheetData>
    <row r="1" spans="1:22" ht="31.5" customHeight="1">
      <c r="A1" s="371" t="s">
        <v>95</v>
      </c>
      <c r="B1" s="371"/>
      <c r="C1" s="371"/>
      <c r="D1" s="371"/>
      <c r="E1" s="371"/>
      <c r="F1" s="371"/>
      <c r="G1" s="371"/>
      <c r="H1" s="371"/>
      <c r="I1" s="371"/>
      <c r="J1" s="371"/>
      <c r="K1" s="371" t="s">
        <v>95</v>
      </c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</row>
    <row r="2" spans="1:22" ht="15.75" customHeight="1">
      <c r="A2" s="371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</row>
    <row r="3" spans="1:10" ht="15.75" customHeight="1">
      <c r="A3" s="368" t="s">
        <v>96</v>
      </c>
      <c r="B3" s="368"/>
      <c r="C3" s="368"/>
      <c r="D3" s="368"/>
      <c r="E3" s="368"/>
      <c r="F3" s="368"/>
      <c r="G3" s="368"/>
      <c r="H3" s="368"/>
      <c r="I3" s="368"/>
      <c r="J3" s="368"/>
    </row>
    <row r="4" spans="1:10" ht="15.75" customHeight="1">
      <c r="A4" s="368"/>
      <c r="B4" s="368"/>
      <c r="C4" s="368"/>
      <c r="D4" s="368"/>
      <c r="E4" s="368"/>
      <c r="F4" s="368"/>
      <c r="G4" s="368"/>
      <c r="H4" s="368"/>
      <c r="I4" s="368"/>
      <c r="J4" s="368"/>
    </row>
    <row r="5" spans="1:11" ht="15.75" customHeight="1" thickBot="1">
      <c r="A5" s="373" t="s">
        <v>130</v>
      </c>
      <c r="B5" s="373"/>
      <c r="C5" s="373"/>
      <c r="D5" s="373"/>
      <c r="E5" s="260"/>
      <c r="F5" s="260"/>
      <c r="G5" s="260"/>
      <c r="H5" s="260"/>
      <c r="I5" s="260"/>
      <c r="J5" s="260"/>
      <c r="K5" s="229"/>
    </row>
    <row r="6" spans="1:4" ht="15.75" customHeight="1" thickBot="1">
      <c r="A6" s="373"/>
      <c r="B6" s="373"/>
      <c r="C6" s="373"/>
      <c r="D6" s="373"/>
    </row>
    <row r="7" spans="1:10" ht="24" customHeight="1" thickBot="1">
      <c r="A7" s="261" t="s">
        <v>99</v>
      </c>
      <c r="B7" s="262" t="s">
        <v>0</v>
      </c>
      <c r="C7" s="263" t="s">
        <v>100</v>
      </c>
      <c r="D7" s="263" t="s">
        <v>101</v>
      </c>
      <c r="E7" s="263" t="s">
        <v>102</v>
      </c>
      <c r="F7" s="263" t="s">
        <v>103</v>
      </c>
      <c r="G7" s="263" t="s">
        <v>104</v>
      </c>
      <c r="H7" s="263" t="s">
        <v>105</v>
      </c>
      <c r="I7" s="264" t="s">
        <v>106</v>
      </c>
      <c r="J7" s="265" t="s">
        <v>107</v>
      </c>
    </row>
    <row r="8" spans="1:10" ht="19.5" customHeight="1">
      <c r="A8" s="274">
        <v>1</v>
      </c>
      <c r="B8" s="270" t="s">
        <v>36</v>
      </c>
      <c r="C8" s="274">
        <f>přehled!M13</f>
        <v>202</v>
      </c>
      <c r="D8" s="274">
        <f>přehled!N13</f>
        <v>130</v>
      </c>
      <c r="E8" s="274">
        <f>přehled!O13</f>
        <v>175</v>
      </c>
      <c r="F8" s="274">
        <f>přehled!P13</f>
        <v>254</v>
      </c>
      <c r="G8" s="274">
        <f>přehled!Q13</f>
        <v>160</v>
      </c>
      <c r="H8" s="274">
        <f>přehled!R13</f>
        <v>172</v>
      </c>
      <c r="I8" s="274">
        <f>přehled!S13</f>
        <v>0</v>
      </c>
      <c r="J8" s="295">
        <f>přehled!T13</f>
        <v>1093</v>
      </c>
    </row>
    <row r="9" spans="1:10" ht="19.5" customHeight="1" thickBot="1">
      <c r="A9" s="296" t="s">
        <v>131</v>
      </c>
      <c r="B9" s="277" t="s">
        <v>37</v>
      </c>
      <c r="C9" s="296">
        <f>přehled!M14</f>
        <v>103</v>
      </c>
      <c r="D9" s="296">
        <f>přehled!N14</f>
        <v>163</v>
      </c>
      <c r="E9" s="296">
        <f>přehled!O14</f>
        <v>105</v>
      </c>
      <c r="F9" s="296">
        <f>přehled!P14</f>
        <v>105</v>
      </c>
      <c r="G9" s="296">
        <f>přehled!Q14</f>
        <v>155</v>
      </c>
      <c r="H9" s="296">
        <f>přehled!R14</f>
        <v>89</v>
      </c>
      <c r="I9" s="296">
        <f>přehled!S14</f>
        <v>0</v>
      </c>
      <c r="J9" s="297">
        <f>přehled!T14</f>
        <v>720</v>
      </c>
    </row>
    <row r="10" spans="1:10" s="253" customFormat="1" ht="19.5" customHeight="1" thickBot="1">
      <c r="A10" s="280"/>
      <c r="B10" s="281"/>
      <c r="C10" s="298">
        <f aca="true" t="shared" si="0" ref="C10:J10">SUM(C8:C9)</f>
        <v>305</v>
      </c>
      <c r="D10" s="298">
        <f t="shared" si="0"/>
        <v>293</v>
      </c>
      <c r="E10" s="298">
        <f t="shared" si="0"/>
        <v>280</v>
      </c>
      <c r="F10" s="298">
        <f t="shared" si="0"/>
        <v>359</v>
      </c>
      <c r="G10" s="298">
        <f t="shared" si="0"/>
        <v>315</v>
      </c>
      <c r="H10" s="298">
        <f t="shared" si="0"/>
        <v>261</v>
      </c>
      <c r="I10" s="299">
        <f t="shared" si="0"/>
        <v>0</v>
      </c>
      <c r="J10" s="300">
        <f t="shared" si="0"/>
        <v>1813</v>
      </c>
    </row>
    <row r="11" spans="1:10" ht="19.5" customHeight="1">
      <c r="A11" s="274">
        <v>2</v>
      </c>
      <c r="B11" s="270" t="s">
        <v>40</v>
      </c>
      <c r="C11" s="274">
        <f>přehled!M17</f>
        <v>133</v>
      </c>
      <c r="D11" s="274">
        <f>přehled!N17</f>
        <v>200</v>
      </c>
      <c r="E11" s="274">
        <f>přehled!O17</f>
        <v>148</v>
      </c>
      <c r="F11" s="274">
        <f>přehled!P17</f>
        <v>171</v>
      </c>
      <c r="G11" s="274">
        <f>přehled!Q17</f>
        <v>146</v>
      </c>
      <c r="H11" s="274">
        <f>přehled!R17</f>
        <v>160</v>
      </c>
      <c r="I11" s="274">
        <f>přehled!S17</f>
        <v>0</v>
      </c>
      <c r="J11" s="295">
        <f>přehled!T17</f>
        <v>958</v>
      </c>
    </row>
    <row r="12" spans="1:10" ht="19.5" customHeight="1" thickBot="1">
      <c r="A12" s="296" t="s">
        <v>132</v>
      </c>
      <c r="B12" s="277" t="s">
        <v>43</v>
      </c>
      <c r="C12" s="296">
        <f>přehled!M19</f>
        <v>99</v>
      </c>
      <c r="D12" s="296">
        <f>přehled!N19</f>
        <v>92</v>
      </c>
      <c r="E12" s="296">
        <f>přehled!O19</f>
        <v>81</v>
      </c>
      <c r="F12" s="296">
        <f>přehled!P19</f>
        <v>124</v>
      </c>
      <c r="G12" s="296">
        <f>přehled!Q19</f>
        <v>101</v>
      </c>
      <c r="H12" s="296">
        <f>přehled!R19</f>
        <v>90</v>
      </c>
      <c r="I12" s="296">
        <f>přehled!S19</f>
        <v>0</v>
      </c>
      <c r="J12" s="297">
        <f>přehled!T19</f>
        <v>587</v>
      </c>
    </row>
    <row r="13" spans="1:10" ht="19.5" customHeight="1">
      <c r="A13" s="280"/>
      <c r="B13" s="281"/>
      <c r="C13" s="298">
        <f aca="true" t="shared" si="1" ref="C13:J13">SUM(C11:C12)</f>
        <v>232</v>
      </c>
      <c r="D13" s="298">
        <f t="shared" si="1"/>
        <v>292</v>
      </c>
      <c r="E13" s="298">
        <f t="shared" si="1"/>
        <v>229</v>
      </c>
      <c r="F13" s="298">
        <f t="shared" si="1"/>
        <v>295</v>
      </c>
      <c r="G13" s="298">
        <f t="shared" si="1"/>
        <v>247</v>
      </c>
      <c r="H13" s="298">
        <f t="shared" si="1"/>
        <v>250</v>
      </c>
      <c r="I13" s="299">
        <f t="shared" si="1"/>
        <v>0</v>
      </c>
      <c r="J13" s="300">
        <f t="shared" si="1"/>
        <v>1545</v>
      </c>
    </row>
    <row r="14" spans="1:10" ht="19.5" customHeight="1">
      <c r="A14" s="274">
        <v>3</v>
      </c>
      <c r="B14" s="270" t="s">
        <v>39</v>
      </c>
      <c r="C14" s="274">
        <f>přehled!M16</f>
        <v>63</v>
      </c>
      <c r="D14" s="274">
        <f>přehled!N16</f>
        <v>63</v>
      </c>
      <c r="E14" s="274">
        <f>přehled!O16</f>
        <v>65</v>
      </c>
      <c r="F14" s="274">
        <f>přehled!P16</f>
        <v>93</v>
      </c>
      <c r="G14" s="274">
        <f>přehled!Q16</f>
        <v>97</v>
      </c>
      <c r="H14" s="274">
        <f>přehled!R16</f>
        <v>101</v>
      </c>
      <c r="I14" s="274">
        <f>přehled!S16</f>
        <v>0</v>
      </c>
      <c r="J14" s="295">
        <f>přehled!T16</f>
        <v>482</v>
      </c>
    </row>
    <row r="15" spans="1:10" ht="19.5" customHeight="1">
      <c r="A15" s="296" t="s">
        <v>133</v>
      </c>
      <c r="B15" s="301" t="s">
        <v>35</v>
      </c>
      <c r="C15" s="296">
        <f>přehled!M12</f>
        <v>61</v>
      </c>
      <c r="D15" s="296">
        <f>přehled!N12</f>
        <v>97</v>
      </c>
      <c r="E15" s="296">
        <f>přehled!O12</f>
        <v>86</v>
      </c>
      <c r="F15" s="296">
        <f>přehled!P12</f>
        <v>124</v>
      </c>
      <c r="G15" s="296">
        <f>přehled!Q12</f>
        <v>113</v>
      </c>
      <c r="H15" s="296">
        <f>přehled!R12</f>
        <v>89</v>
      </c>
      <c r="I15" s="296">
        <f>přehled!S12</f>
        <v>0</v>
      </c>
      <c r="J15" s="297">
        <f>přehled!T12</f>
        <v>570</v>
      </c>
    </row>
    <row r="16" spans="1:10" ht="19.5" customHeight="1">
      <c r="A16" s="280"/>
      <c r="B16" s="281"/>
      <c r="C16" s="298">
        <f aca="true" t="shared" si="2" ref="C16:J16">SUM(C14:C15)</f>
        <v>124</v>
      </c>
      <c r="D16" s="298">
        <f t="shared" si="2"/>
        <v>160</v>
      </c>
      <c r="E16" s="298">
        <f t="shared" si="2"/>
        <v>151</v>
      </c>
      <c r="F16" s="298">
        <f t="shared" si="2"/>
        <v>217</v>
      </c>
      <c r="G16" s="298">
        <f t="shared" si="2"/>
        <v>210</v>
      </c>
      <c r="H16" s="298">
        <f t="shared" si="2"/>
        <v>190</v>
      </c>
      <c r="I16" s="299">
        <f t="shared" si="2"/>
        <v>0</v>
      </c>
      <c r="J16" s="300">
        <f t="shared" si="2"/>
        <v>1052</v>
      </c>
    </row>
    <row r="17" ht="19.5" customHeight="1"/>
    <row r="18" spans="1:2" ht="19.5" customHeight="1">
      <c r="A18" s="294"/>
      <c r="B18" s="302"/>
    </row>
    <row r="19" spans="1:10" ht="19.5" customHeight="1">
      <c r="A19" s="369" t="s">
        <v>129</v>
      </c>
      <c r="B19" s="369"/>
      <c r="C19" s="370"/>
      <c r="D19" s="370"/>
      <c r="E19" s="370"/>
      <c r="F19" s="370"/>
      <c r="G19" s="370"/>
      <c r="H19" s="370"/>
      <c r="I19" s="370"/>
      <c r="J19" s="370"/>
    </row>
    <row r="27" spans="1:2" ht="15">
      <c r="A27" s="294"/>
      <c r="B27" s="302"/>
    </row>
    <row r="28" spans="1:2" ht="15">
      <c r="A28" s="294"/>
      <c r="B28" s="302"/>
    </row>
    <row r="29" spans="1:2" ht="15">
      <c r="A29" s="294"/>
      <c r="B29" s="302"/>
    </row>
    <row r="30" spans="1:2" ht="15">
      <c r="A30" s="294"/>
      <c r="B30" s="302"/>
    </row>
    <row r="31" spans="1:2" ht="15">
      <c r="A31" s="294"/>
      <c r="B31" s="302"/>
    </row>
    <row r="32" spans="1:2" ht="15">
      <c r="A32" s="294"/>
      <c r="B32" s="302"/>
    </row>
    <row r="33" spans="1:2" ht="15">
      <c r="A33" s="294"/>
      <c r="B33" s="302"/>
    </row>
    <row r="34" spans="1:2" ht="15">
      <c r="A34" s="294"/>
      <c r="B34" s="302"/>
    </row>
    <row r="35" spans="1:2" ht="15">
      <c r="A35" s="294"/>
      <c r="B35" s="302"/>
    </row>
    <row r="36" spans="1:2" ht="15">
      <c r="A36" s="294"/>
      <c r="B36" s="302"/>
    </row>
    <row r="37" spans="1:2" ht="15">
      <c r="A37" s="294"/>
      <c r="B37" s="302"/>
    </row>
    <row r="38" spans="1:2" ht="15">
      <c r="A38" s="294"/>
      <c r="B38" s="302"/>
    </row>
    <row r="39" spans="1:2" ht="15">
      <c r="A39" s="294"/>
      <c r="B39" s="302"/>
    </row>
    <row r="40" spans="1:2" ht="15">
      <c r="A40" s="294"/>
      <c r="B40" s="302"/>
    </row>
    <row r="41" spans="1:2" ht="15">
      <c r="A41" s="294"/>
      <c r="B41" s="302"/>
    </row>
    <row r="42" spans="1:2" ht="15">
      <c r="A42" s="294"/>
      <c r="B42" s="302"/>
    </row>
    <row r="43" spans="1:2" ht="15">
      <c r="A43" s="294"/>
      <c r="B43" s="302"/>
    </row>
    <row r="44" spans="1:2" ht="15">
      <c r="A44" s="294"/>
      <c r="B44" s="302"/>
    </row>
    <row r="45" spans="1:2" ht="15">
      <c r="A45" s="294"/>
      <c r="B45" s="302"/>
    </row>
    <row r="46" spans="1:2" ht="15">
      <c r="A46" s="294"/>
      <c r="B46" s="302"/>
    </row>
    <row r="47" spans="1:2" ht="15">
      <c r="A47" s="294"/>
      <c r="B47" s="302"/>
    </row>
    <row r="48" spans="1:2" ht="15">
      <c r="A48" s="294"/>
      <c r="B48" s="302"/>
    </row>
    <row r="49" spans="1:2" ht="15">
      <c r="A49" s="294"/>
      <c r="B49" s="302"/>
    </row>
    <row r="50" spans="1:2" ht="15">
      <c r="A50" s="294"/>
      <c r="B50" s="302"/>
    </row>
    <row r="51" spans="1:2" ht="15">
      <c r="A51" s="294"/>
      <c r="B51" s="302"/>
    </row>
    <row r="52" spans="1:2" ht="15">
      <c r="A52" s="294"/>
      <c r="B52" s="302"/>
    </row>
    <row r="53" spans="1:2" ht="15">
      <c r="A53" s="294"/>
      <c r="B53" s="302"/>
    </row>
    <row r="54" spans="1:2" ht="15">
      <c r="A54" s="294"/>
      <c r="B54" s="302"/>
    </row>
    <row r="55" spans="1:2" ht="15">
      <c r="A55" s="294"/>
      <c r="B55" s="302"/>
    </row>
    <row r="56" spans="1:2" ht="15">
      <c r="A56" s="294"/>
      <c r="B56" s="302"/>
    </row>
    <row r="57" spans="1:2" ht="15">
      <c r="A57" s="294"/>
      <c r="B57" s="302"/>
    </row>
    <row r="58" spans="1:2" ht="15">
      <c r="A58" s="294"/>
      <c r="B58" s="302"/>
    </row>
    <row r="59" spans="1:2" ht="15">
      <c r="A59" s="294"/>
      <c r="B59" s="302"/>
    </row>
    <row r="60" spans="1:2" ht="15">
      <c r="A60" s="294"/>
      <c r="B60" s="302"/>
    </row>
    <row r="61" spans="1:2" ht="15">
      <c r="A61" s="294"/>
      <c r="B61" s="302"/>
    </row>
    <row r="62" spans="1:2" ht="15">
      <c r="A62" s="294"/>
      <c r="B62" s="302"/>
    </row>
    <row r="63" spans="1:2" ht="15">
      <c r="A63" s="294"/>
      <c r="B63" s="302"/>
    </row>
    <row r="64" spans="1:2" ht="15">
      <c r="A64" s="294"/>
      <c r="B64" s="302"/>
    </row>
    <row r="65" spans="1:2" ht="15">
      <c r="A65" s="294"/>
      <c r="B65" s="302"/>
    </row>
    <row r="66" spans="1:2" ht="15">
      <c r="A66" s="294"/>
      <c r="B66" s="302"/>
    </row>
    <row r="67" spans="1:2" ht="15">
      <c r="A67" s="294"/>
      <c r="B67" s="302"/>
    </row>
    <row r="68" spans="1:2" ht="15">
      <c r="A68" s="294"/>
      <c r="B68" s="302"/>
    </row>
    <row r="69" spans="1:2" ht="15">
      <c r="A69" s="294"/>
      <c r="B69" s="302"/>
    </row>
    <row r="70" spans="1:2" ht="15">
      <c r="A70" s="294"/>
      <c r="B70" s="302"/>
    </row>
    <row r="71" spans="1:2" ht="15">
      <c r="A71" s="294"/>
      <c r="B71" s="302"/>
    </row>
    <row r="72" spans="1:2" ht="15">
      <c r="A72" s="294"/>
      <c r="B72" s="302"/>
    </row>
    <row r="73" spans="1:2" ht="15">
      <c r="A73" s="294"/>
      <c r="B73" s="302"/>
    </row>
    <row r="74" spans="1:2" ht="15">
      <c r="A74" s="294"/>
      <c r="B74" s="302"/>
    </row>
  </sheetData>
  <sheetProtection selectLockedCells="1" selectUnlockedCells="1"/>
  <mergeCells count="6">
    <mergeCell ref="A19:B19"/>
    <mergeCell ref="C19:J19"/>
    <mergeCell ref="A1:J2"/>
    <mergeCell ref="K1:V2"/>
    <mergeCell ref="A3:J4"/>
    <mergeCell ref="A5:D6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4"/>
  <sheetViews>
    <sheetView zoomScaleSheetLayoutView="100" zoomScalePageLayoutView="0" workbookViewId="0" topLeftCell="A13">
      <selection activeCell="O42" sqref="O42"/>
    </sheetView>
  </sheetViews>
  <sheetFormatPr defaultColWidth="9.00390625" defaultRowHeight="12.75"/>
  <cols>
    <col min="1" max="1" width="14.625" style="226" customWidth="1"/>
    <col min="2" max="2" width="20.625" style="303" customWidth="1"/>
    <col min="3" max="3" width="3.625" style="0" customWidth="1"/>
    <col min="4" max="9" width="4.625" style="304" customWidth="1"/>
    <col min="10" max="10" width="3.625" style="229" customWidth="1"/>
    <col min="11" max="11" width="7.625" style="229" customWidth="1"/>
    <col min="12" max="12" width="8.625" style="229" customWidth="1"/>
    <col min="13" max="14" width="5.625" style="0" customWidth="1"/>
    <col min="15" max="15" width="28.625" style="0" customWidth="1"/>
    <col min="16" max="21" width="5.125" style="0" customWidth="1"/>
    <col min="22" max="22" width="4.625" style="0" customWidth="1"/>
    <col min="23" max="23" width="9.625" style="0" customWidth="1"/>
  </cols>
  <sheetData>
    <row r="1" spans="1:24" ht="31.5" customHeight="1">
      <c r="A1" s="371" t="s">
        <v>134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 t="s">
        <v>134</v>
      </c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05"/>
    </row>
    <row r="2" spans="1:24" ht="15.75" customHeight="1">
      <c r="A2" s="371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05"/>
    </row>
    <row r="3" spans="1:12" ht="15.75" customHeight="1">
      <c r="A3" s="372" t="s">
        <v>135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</row>
    <row r="4" spans="1:12" ht="15.75" customHeight="1">
      <c r="A4" s="372"/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</row>
    <row r="5" spans="1:12" ht="15.75" customHeight="1">
      <c r="A5" s="382" t="s">
        <v>136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</row>
    <row r="6" spans="1:12" ht="15.75" customHeight="1" thickBot="1">
      <c r="A6" s="382"/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</row>
    <row r="7" spans="1:12" ht="19.5" customHeight="1" thickBot="1">
      <c r="A7" s="306" t="s">
        <v>99</v>
      </c>
      <c r="B7" s="307" t="s">
        <v>0</v>
      </c>
      <c r="C7" s="306" t="s">
        <v>2</v>
      </c>
      <c r="D7" s="306" t="s">
        <v>137</v>
      </c>
      <c r="E7" s="306" t="s">
        <v>138</v>
      </c>
      <c r="F7" s="306" t="s">
        <v>139</v>
      </c>
      <c r="G7" s="306" t="s">
        <v>140</v>
      </c>
      <c r="H7" s="306" t="s">
        <v>141</v>
      </c>
      <c r="I7" s="306" t="s">
        <v>142</v>
      </c>
      <c r="J7" s="306" t="s">
        <v>143</v>
      </c>
      <c r="K7" s="308" t="s">
        <v>144</v>
      </c>
      <c r="L7" s="309" t="s">
        <v>61</v>
      </c>
    </row>
    <row r="8" spans="1:12" ht="15.75" customHeight="1">
      <c r="A8" s="379">
        <v>1</v>
      </c>
      <c r="B8" s="310" t="s">
        <v>26</v>
      </c>
      <c r="C8" s="311" t="s">
        <v>19</v>
      </c>
      <c r="D8" s="312">
        <f>přehled!V7</f>
        <v>65</v>
      </c>
      <c r="E8" s="312">
        <f>přehled!W7</f>
        <v>68</v>
      </c>
      <c r="F8" s="312">
        <f>přehled!X7</f>
        <v>60</v>
      </c>
      <c r="G8" s="312">
        <f>přehled!Y7</f>
        <v>59</v>
      </c>
      <c r="H8" s="312">
        <f>přehled!Z7</f>
        <v>96</v>
      </c>
      <c r="I8" s="312">
        <f>přehled!AA7</f>
        <v>98</v>
      </c>
      <c r="J8" s="312">
        <f>přehled!AB7</f>
        <v>0</v>
      </c>
      <c r="K8" s="312">
        <f>přehled!AC7</f>
        <v>446</v>
      </c>
      <c r="L8" s="378" t="s">
        <v>145</v>
      </c>
    </row>
    <row r="9" spans="1:12" ht="15.75" customHeight="1">
      <c r="A9" s="379"/>
      <c r="B9" s="313" t="s">
        <v>40</v>
      </c>
      <c r="C9" s="314" t="s">
        <v>34</v>
      </c>
      <c r="D9" s="315">
        <f>přehled!V17</f>
        <v>201</v>
      </c>
      <c r="E9" s="315">
        <f>přehled!W17</f>
        <v>175</v>
      </c>
      <c r="F9" s="315">
        <f>přehled!X17</f>
        <v>149</v>
      </c>
      <c r="G9" s="315">
        <f>přehled!Y17</f>
        <v>141</v>
      </c>
      <c r="H9" s="315">
        <f>přehled!Z17</f>
        <v>163</v>
      </c>
      <c r="I9" s="315">
        <f>přehled!AA17</f>
        <v>190</v>
      </c>
      <c r="J9" s="315">
        <f>přehled!AB17</f>
        <v>0</v>
      </c>
      <c r="K9" s="315">
        <f>přehled!AC17</f>
        <v>1019</v>
      </c>
      <c r="L9" s="378"/>
    </row>
    <row r="10" spans="1:12" ht="15.75" customHeight="1">
      <c r="A10" s="316" t="s">
        <v>146</v>
      </c>
      <c r="B10" s="313" t="s">
        <v>51</v>
      </c>
      <c r="C10" s="314" t="s">
        <v>45</v>
      </c>
      <c r="D10" s="315">
        <f>přehled!V25</f>
        <v>144</v>
      </c>
      <c r="E10" s="315">
        <f>přehled!W25</f>
        <v>177</v>
      </c>
      <c r="F10" s="315">
        <f>přehled!X25</f>
        <v>190</v>
      </c>
      <c r="G10" s="315">
        <f>přehled!Y25</f>
        <v>153</v>
      </c>
      <c r="H10" s="315">
        <f>přehled!Z25</f>
        <v>143</v>
      </c>
      <c r="I10" s="315">
        <f>přehled!AA25</f>
        <v>170</v>
      </c>
      <c r="J10" s="315">
        <f>přehled!AB25</f>
        <v>60</v>
      </c>
      <c r="K10" s="315">
        <f>přehled!AC25</f>
        <v>1037</v>
      </c>
      <c r="L10" s="378"/>
    </row>
    <row r="11" spans="1:12" ht="15.75" customHeight="1" thickBot="1">
      <c r="A11" s="317"/>
      <c r="B11" s="318"/>
      <c r="C11" s="319"/>
      <c r="D11" s="319">
        <f aca="true" t="shared" si="0" ref="D11:K11">SUM(D8:D10)</f>
        <v>410</v>
      </c>
      <c r="E11" s="319">
        <f t="shared" si="0"/>
        <v>420</v>
      </c>
      <c r="F11" s="319">
        <f t="shared" si="0"/>
        <v>399</v>
      </c>
      <c r="G11" s="319">
        <f t="shared" si="0"/>
        <v>353</v>
      </c>
      <c r="H11" s="319">
        <f t="shared" si="0"/>
        <v>402</v>
      </c>
      <c r="I11" s="319">
        <f t="shared" si="0"/>
        <v>458</v>
      </c>
      <c r="J11" s="319">
        <f t="shared" si="0"/>
        <v>60</v>
      </c>
      <c r="K11" s="320">
        <f t="shared" si="0"/>
        <v>2502</v>
      </c>
      <c r="L11" s="321">
        <f>SUM(D11:J11)</f>
        <v>2502</v>
      </c>
    </row>
    <row r="12" spans="1:12" ht="15.75" customHeight="1" thickBot="1">
      <c r="A12" s="380">
        <v>2</v>
      </c>
      <c r="B12" s="322" t="s">
        <v>24</v>
      </c>
      <c r="C12" s="311" t="s">
        <v>19</v>
      </c>
      <c r="D12" s="312">
        <f>přehled!V6</f>
        <v>111</v>
      </c>
      <c r="E12" s="312">
        <f>přehled!W6</f>
        <v>84</v>
      </c>
      <c r="F12" s="312">
        <f>přehled!X6</f>
        <v>105</v>
      </c>
      <c r="G12" s="312">
        <f>přehled!Y6</f>
        <v>82</v>
      </c>
      <c r="H12" s="312">
        <f>přehled!Z6</f>
        <v>83</v>
      </c>
      <c r="I12" s="312">
        <f>přehled!AA6</f>
        <v>103</v>
      </c>
      <c r="J12" s="312">
        <f>přehled!AB6</f>
        <v>0</v>
      </c>
      <c r="K12" s="312">
        <f>přehled!AC6</f>
        <v>568</v>
      </c>
      <c r="L12" s="381" t="s">
        <v>147</v>
      </c>
    </row>
    <row r="13" spans="1:12" ht="15.75" customHeight="1">
      <c r="A13" s="380"/>
      <c r="B13" s="313" t="s">
        <v>38</v>
      </c>
      <c r="C13" s="314" t="s">
        <v>34</v>
      </c>
      <c r="D13" s="315">
        <f>přehled!V15</f>
        <v>151</v>
      </c>
      <c r="E13" s="315">
        <f>přehled!W15</f>
        <v>166</v>
      </c>
      <c r="F13" s="315">
        <f>přehled!X15</f>
        <v>165</v>
      </c>
      <c r="G13" s="315">
        <f>přehled!Y15</f>
        <v>188</v>
      </c>
      <c r="H13" s="315">
        <f>přehled!Z15</f>
        <v>137</v>
      </c>
      <c r="I13" s="315">
        <f>přehled!AA15</f>
        <v>122</v>
      </c>
      <c r="J13" s="315">
        <f>přehled!AB15</f>
        <v>0</v>
      </c>
      <c r="K13" s="315">
        <f>přehled!AC15</f>
        <v>929</v>
      </c>
      <c r="L13" s="381"/>
    </row>
    <row r="14" spans="1:12" ht="15.75" customHeight="1">
      <c r="A14" s="323" t="s">
        <v>148</v>
      </c>
      <c r="B14" s="313" t="s">
        <v>42</v>
      </c>
      <c r="C14" s="314" t="s">
        <v>34</v>
      </c>
      <c r="D14" s="315">
        <f>přehled!V18</f>
        <v>174</v>
      </c>
      <c r="E14" s="315">
        <f>přehled!W18</f>
        <v>153</v>
      </c>
      <c r="F14" s="315">
        <f>přehled!X18</f>
        <v>138</v>
      </c>
      <c r="G14" s="315">
        <f>přehled!Y18</f>
        <v>138</v>
      </c>
      <c r="H14" s="315">
        <f>přehled!Z18</f>
        <v>165</v>
      </c>
      <c r="I14" s="315">
        <f>přehled!AA18</f>
        <v>145</v>
      </c>
      <c r="J14" s="315">
        <f>přehled!AB18</f>
        <v>0</v>
      </c>
      <c r="K14" s="315">
        <f>přehled!AC18</f>
        <v>913</v>
      </c>
      <c r="L14" s="381"/>
    </row>
    <row r="15" spans="1:12" ht="15.75" customHeight="1">
      <c r="A15" s="324"/>
      <c r="B15" s="318"/>
      <c r="C15" s="319"/>
      <c r="D15" s="319">
        <f aca="true" t="shared" si="1" ref="D15:K15">SUM(D12:D14)</f>
        <v>436</v>
      </c>
      <c r="E15" s="319">
        <f t="shared" si="1"/>
        <v>403</v>
      </c>
      <c r="F15" s="319">
        <f t="shared" si="1"/>
        <v>408</v>
      </c>
      <c r="G15" s="319">
        <f t="shared" si="1"/>
        <v>408</v>
      </c>
      <c r="H15" s="319">
        <f t="shared" si="1"/>
        <v>385</v>
      </c>
      <c r="I15" s="319">
        <f t="shared" si="1"/>
        <v>370</v>
      </c>
      <c r="J15" s="319">
        <f t="shared" si="1"/>
        <v>0</v>
      </c>
      <c r="K15" s="320">
        <f t="shared" si="1"/>
        <v>2410</v>
      </c>
      <c r="L15" s="321">
        <f>SUM(D15:J15)</f>
        <v>2410</v>
      </c>
    </row>
    <row r="16" spans="1:24" s="325" customFormat="1" ht="15.75" customHeight="1">
      <c r="A16" s="375">
        <v>3</v>
      </c>
      <c r="B16" s="313" t="s">
        <v>30</v>
      </c>
      <c r="C16" s="311" t="s">
        <v>19</v>
      </c>
      <c r="D16" s="314">
        <f>přehled!V9</f>
        <v>64</v>
      </c>
      <c r="E16" s="314">
        <f>přehled!W9</f>
        <v>78</v>
      </c>
      <c r="F16" s="314">
        <f>přehled!X9</f>
        <v>114</v>
      </c>
      <c r="G16" s="314">
        <f>přehled!Y9</f>
        <v>79</v>
      </c>
      <c r="H16" s="314">
        <f>přehled!Z9</f>
        <v>70</v>
      </c>
      <c r="I16" s="314">
        <f>přehled!AA9</f>
        <v>95</v>
      </c>
      <c r="J16" s="314">
        <f>přehled!AB9</f>
        <v>60</v>
      </c>
      <c r="K16" s="314">
        <f>přehled!AC9</f>
        <v>560</v>
      </c>
      <c r="L16" s="376" t="s">
        <v>149</v>
      </c>
      <c r="N16"/>
      <c r="O16"/>
      <c r="P16"/>
      <c r="Q16"/>
      <c r="R16"/>
      <c r="S16"/>
      <c r="T16"/>
      <c r="U16"/>
      <c r="V16"/>
      <c r="W16"/>
      <c r="X16"/>
    </row>
    <row r="17" spans="1:12" s="325" customFormat="1" ht="15.75" customHeight="1">
      <c r="A17" s="375"/>
      <c r="B17" s="313" t="s">
        <v>36</v>
      </c>
      <c r="C17" s="314" t="s">
        <v>34</v>
      </c>
      <c r="D17" s="315">
        <f>přehled!V13</f>
        <v>167</v>
      </c>
      <c r="E17" s="315">
        <f>přehled!W13</f>
        <v>137</v>
      </c>
      <c r="F17" s="315">
        <f>přehled!X13</f>
        <v>176</v>
      </c>
      <c r="G17" s="315">
        <f>přehled!Y13</f>
        <v>176</v>
      </c>
      <c r="H17" s="315">
        <f>přehled!Z13</f>
        <v>145</v>
      </c>
      <c r="I17" s="315">
        <f>přehled!AA13</f>
        <v>140</v>
      </c>
      <c r="J17" s="315">
        <f>přehled!AB13</f>
        <v>0</v>
      </c>
      <c r="K17" s="315">
        <f>přehled!AC13</f>
        <v>941</v>
      </c>
      <c r="L17" s="376"/>
    </row>
    <row r="18" spans="1:12" s="325" customFormat="1" ht="15.75" customHeight="1">
      <c r="A18" s="312" t="s">
        <v>150</v>
      </c>
      <c r="B18" s="313" t="s">
        <v>77</v>
      </c>
      <c r="C18" s="314" t="s">
        <v>45</v>
      </c>
      <c r="D18" s="315">
        <f>přehled!V28</f>
        <v>147</v>
      </c>
      <c r="E18" s="315">
        <f>přehled!W28</f>
        <v>142</v>
      </c>
      <c r="F18" s="315">
        <f>přehled!X28</f>
        <v>130</v>
      </c>
      <c r="G18" s="315">
        <f>přehled!Y28</f>
        <v>121</v>
      </c>
      <c r="H18" s="315">
        <f>přehled!Z28</f>
        <v>150</v>
      </c>
      <c r="I18" s="315">
        <f>přehled!AA28</f>
        <v>135</v>
      </c>
      <c r="J18" s="315">
        <f>přehled!AB28</f>
        <v>60</v>
      </c>
      <c r="K18" s="315">
        <f>přehled!AC28</f>
        <v>885</v>
      </c>
      <c r="L18" s="376"/>
    </row>
    <row r="19" spans="1:12" ht="15.75" customHeight="1">
      <c r="A19" s="326"/>
      <c r="B19" s="318"/>
      <c r="C19" s="319"/>
      <c r="D19" s="319">
        <f aca="true" t="shared" si="2" ref="D19:K19">SUM(D16:D18)</f>
        <v>378</v>
      </c>
      <c r="E19" s="319">
        <f t="shared" si="2"/>
        <v>357</v>
      </c>
      <c r="F19" s="319">
        <f t="shared" si="2"/>
        <v>420</v>
      </c>
      <c r="G19" s="319">
        <f t="shared" si="2"/>
        <v>376</v>
      </c>
      <c r="H19" s="319">
        <f t="shared" si="2"/>
        <v>365</v>
      </c>
      <c r="I19" s="319">
        <f t="shared" si="2"/>
        <v>370</v>
      </c>
      <c r="J19" s="319">
        <f t="shared" si="2"/>
        <v>120</v>
      </c>
      <c r="K19" s="320">
        <f t="shared" si="2"/>
        <v>2386</v>
      </c>
      <c r="L19" s="321">
        <f>SUM(D19:J19)</f>
        <v>2386</v>
      </c>
    </row>
    <row r="20" spans="1:12" ht="15.75" customHeight="1">
      <c r="A20" s="375">
        <v>4</v>
      </c>
      <c r="B20" s="313" t="s">
        <v>28</v>
      </c>
      <c r="C20" s="311" t="s">
        <v>19</v>
      </c>
      <c r="D20" s="314">
        <f>přehled!V8</f>
        <v>114</v>
      </c>
      <c r="E20" s="314">
        <f>přehled!W8</f>
        <v>95</v>
      </c>
      <c r="F20" s="314">
        <f>přehled!X8</f>
        <v>100</v>
      </c>
      <c r="G20" s="314">
        <f>přehled!Y8</f>
        <v>91</v>
      </c>
      <c r="H20" s="314">
        <f>přehled!Z8</f>
        <v>120</v>
      </c>
      <c r="I20" s="314">
        <f>přehled!AA8</f>
        <v>116</v>
      </c>
      <c r="J20" s="314">
        <f>přehled!AB8</f>
        <v>0</v>
      </c>
      <c r="K20" s="314">
        <f>přehled!AC8</f>
        <v>636</v>
      </c>
      <c r="L20" s="376" t="s">
        <v>151</v>
      </c>
    </row>
    <row r="21" spans="1:12" ht="15.75" customHeight="1">
      <c r="A21" s="375"/>
      <c r="B21" s="313" t="s">
        <v>39</v>
      </c>
      <c r="C21" s="314" t="s">
        <v>34</v>
      </c>
      <c r="D21" s="314">
        <f>přehled!V16</f>
        <v>122</v>
      </c>
      <c r="E21" s="314">
        <f>přehled!W16</f>
        <v>94</v>
      </c>
      <c r="F21" s="314">
        <f>přehled!X16</f>
        <v>107</v>
      </c>
      <c r="G21" s="314">
        <f>přehled!Y16</f>
        <v>102</v>
      </c>
      <c r="H21" s="314">
        <f>přehled!Z16</f>
        <v>98</v>
      </c>
      <c r="I21" s="314">
        <f>přehled!AA16</f>
        <v>84</v>
      </c>
      <c r="J21" s="314">
        <f>přehled!AB16</f>
        <v>0</v>
      </c>
      <c r="K21" s="314">
        <f>přehled!AC16</f>
        <v>607</v>
      </c>
      <c r="L21" s="376"/>
    </row>
    <row r="22" spans="1:12" ht="15.75" customHeight="1">
      <c r="A22" s="312" t="s">
        <v>114</v>
      </c>
      <c r="B22" s="322" t="s">
        <v>46</v>
      </c>
      <c r="C22" s="314" t="s">
        <v>45</v>
      </c>
      <c r="D22" s="327">
        <f>přehled!V21</f>
        <v>213</v>
      </c>
      <c r="E22" s="327">
        <f>přehled!W21</f>
        <v>155</v>
      </c>
      <c r="F22" s="327">
        <f>přehled!X21</f>
        <v>194</v>
      </c>
      <c r="G22" s="327">
        <f>přehled!Y21</f>
        <v>162</v>
      </c>
      <c r="H22" s="327">
        <f>přehled!Z21</f>
        <v>169</v>
      </c>
      <c r="I22" s="327">
        <f>přehled!AA21</f>
        <v>165</v>
      </c>
      <c r="J22" s="327">
        <f>přehled!AB21</f>
        <v>0</v>
      </c>
      <c r="K22" s="327">
        <f>přehled!AC21</f>
        <v>1058</v>
      </c>
      <c r="L22" s="376"/>
    </row>
    <row r="23" spans="1:12" ht="15.75" customHeight="1">
      <c r="A23" s="328"/>
      <c r="B23" s="318"/>
      <c r="C23" s="319"/>
      <c r="D23" s="319">
        <f aca="true" t="shared" si="3" ref="D23:I23">SUM(D20:D22)</f>
        <v>449</v>
      </c>
      <c r="E23" s="319">
        <f t="shared" si="3"/>
        <v>344</v>
      </c>
      <c r="F23" s="319">
        <f t="shared" si="3"/>
        <v>401</v>
      </c>
      <c r="G23" s="319">
        <f t="shared" si="3"/>
        <v>355</v>
      </c>
      <c r="H23" s="319">
        <f t="shared" si="3"/>
        <v>387</v>
      </c>
      <c r="I23" s="319">
        <f t="shared" si="3"/>
        <v>365</v>
      </c>
      <c r="J23" s="319">
        <v>0</v>
      </c>
      <c r="K23" s="320">
        <f>SUM(K20:K22)</f>
        <v>2301</v>
      </c>
      <c r="L23" s="321">
        <f>SUM(D23:J23)</f>
        <v>2301</v>
      </c>
    </row>
    <row r="24" spans="1:12" ht="15.75" customHeight="1">
      <c r="A24" s="377">
        <v>5</v>
      </c>
      <c r="B24" s="313" t="s">
        <v>20</v>
      </c>
      <c r="C24" s="311" t="s">
        <v>19</v>
      </c>
      <c r="D24" s="315">
        <f>přehled!V4</f>
        <v>81</v>
      </c>
      <c r="E24" s="315">
        <f>přehled!W4</f>
        <v>97</v>
      </c>
      <c r="F24" s="315">
        <f>přehled!X4</f>
        <v>66</v>
      </c>
      <c r="G24" s="315">
        <f>přehled!Y4</f>
        <v>93</v>
      </c>
      <c r="H24" s="315">
        <f>přehled!Z4</f>
        <v>90</v>
      </c>
      <c r="I24" s="315">
        <f>přehled!AA4</f>
        <v>73</v>
      </c>
      <c r="J24" s="315">
        <f>přehled!AB4</f>
        <v>0</v>
      </c>
      <c r="K24" s="315">
        <f>přehled!AC4</f>
        <v>500</v>
      </c>
      <c r="L24" s="378" t="s">
        <v>152</v>
      </c>
    </row>
    <row r="25" spans="1:12" ht="15.75" customHeight="1">
      <c r="A25" s="377"/>
      <c r="B25" s="310" t="s">
        <v>37</v>
      </c>
      <c r="C25" s="314" t="s">
        <v>34</v>
      </c>
      <c r="D25" s="315">
        <f>přehled!V14</f>
        <v>136</v>
      </c>
      <c r="E25" s="315">
        <f>přehled!W14</f>
        <v>164</v>
      </c>
      <c r="F25" s="315">
        <f>přehled!X14</f>
        <v>114</v>
      </c>
      <c r="G25" s="315">
        <f>přehled!Y14</f>
        <v>137</v>
      </c>
      <c r="H25" s="315">
        <f>přehled!Z14</f>
        <v>160</v>
      </c>
      <c r="I25" s="315">
        <f>přehled!AA14</f>
        <v>114</v>
      </c>
      <c r="J25" s="315">
        <f>přehled!AB14</f>
        <v>0</v>
      </c>
      <c r="K25" s="315">
        <f>přehled!AC14</f>
        <v>825</v>
      </c>
      <c r="L25" s="378"/>
    </row>
    <row r="26" spans="1:12" ht="18" customHeight="1">
      <c r="A26" s="312" t="s">
        <v>153</v>
      </c>
      <c r="B26" s="313" t="s">
        <v>44</v>
      </c>
      <c r="C26" s="314" t="s">
        <v>45</v>
      </c>
      <c r="D26" s="315">
        <f>přehled!V20</f>
        <v>106</v>
      </c>
      <c r="E26" s="315">
        <f>přehled!W20</f>
        <v>101</v>
      </c>
      <c r="F26" s="315">
        <f>přehled!X20</f>
        <v>125</v>
      </c>
      <c r="G26" s="315">
        <f>přehled!Y20</f>
        <v>148</v>
      </c>
      <c r="H26" s="315">
        <f>přehled!Z20</f>
        <v>150</v>
      </c>
      <c r="I26" s="315">
        <f>přehled!AA20</f>
        <v>156</v>
      </c>
      <c r="J26" s="315">
        <f>přehled!AB20</f>
        <v>60</v>
      </c>
      <c r="K26" s="315">
        <f>přehled!AC20</f>
        <v>846</v>
      </c>
      <c r="L26" s="378"/>
    </row>
    <row r="27" spans="1:12" ht="15.75" customHeight="1">
      <c r="A27" s="329"/>
      <c r="B27" s="318"/>
      <c r="C27" s="319"/>
      <c r="D27" s="319">
        <f aca="true" t="shared" si="4" ref="D27:K27">SUM(D24:D26)</f>
        <v>323</v>
      </c>
      <c r="E27" s="319">
        <f t="shared" si="4"/>
        <v>362</v>
      </c>
      <c r="F27" s="319">
        <f t="shared" si="4"/>
        <v>305</v>
      </c>
      <c r="G27" s="319">
        <f t="shared" si="4"/>
        <v>378</v>
      </c>
      <c r="H27" s="319">
        <f t="shared" si="4"/>
        <v>400</v>
      </c>
      <c r="I27" s="319">
        <f t="shared" si="4"/>
        <v>343</v>
      </c>
      <c r="J27" s="319">
        <f t="shared" si="4"/>
        <v>60</v>
      </c>
      <c r="K27" s="320">
        <f t="shared" si="4"/>
        <v>2171</v>
      </c>
      <c r="L27" s="321">
        <f>SUM(D27:J27)</f>
        <v>2171</v>
      </c>
    </row>
    <row r="28" spans="1:12" s="325" customFormat="1" ht="15.75" customHeight="1">
      <c r="A28" s="375">
        <v>6</v>
      </c>
      <c r="B28" s="303" t="s">
        <v>32</v>
      </c>
      <c r="C28" s="330" t="s">
        <v>19</v>
      </c>
      <c r="D28" s="314">
        <f>přehled!V11</f>
        <v>32</v>
      </c>
      <c r="E28" s="314">
        <f>přehled!W11</f>
        <v>56</v>
      </c>
      <c r="F28" s="314">
        <f>přehled!X11</f>
        <v>44</v>
      </c>
      <c r="G28" s="314">
        <f>přehled!Y11</f>
        <v>48</v>
      </c>
      <c r="H28" s="314">
        <f>přehled!Z11</f>
        <v>58</v>
      </c>
      <c r="I28" s="314">
        <f>přehled!AA11</f>
        <v>60</v>
      </c>
      <c r="J28" s="314">
        <f>přehled!AB11</f>
        <v>60</v>
      </c>
      <c r="K28" s="314">
        <f>přehled!AC11</f>
        <v>358</v>
      </c>
      <c r="L28" s="376" t="s">
        <v>154</v>
      </c>
    </row>
    <row r="29" spans="1:12" s="325" customFormat="1" ht="15.75" customHeight="1">
      <c r="A29" s="375"/>
      <c r="B29" s="331" t="s">
        <v>43</v>
      </c>
      <c r="C29" s="314" t="s">
        <v>34</v>
      </c>
      <c r="D29" s="315">
        <f>přehled!V19</f>
        <v>97</v>
      </c>
      <c r="E29" s="315">
        <f>přehled!W19</f>
        <v>121</v>
      </c>
      <c r="F29" s="315">
        <f>přehled!X19</f>
        <v>90</v>
      </c>
      <c r="G29" s="315">
        <f>přehled!Y19</f>
        <v>97</v>
      </c>
      <c r="H29" s="315">
        <f>přehled!Z19</f>
        <v>94</v>
      </c>
      <c r="I29" s="315">
        <f>přehled!AA19</f>
        <v>105</v>
      </c>
      <c r="J29" s="315">
        <f>přehled!AB19</f>
        <v>0</v>
      </c>
      <c r="K29" s="315">
        <f>přehled!AC19</f>
        <v>604</v>
      </c>
      <c r="L29" s="376"/>
    </row>
    <row r="30" spans="1:12" s="325" customFormat="1" ht="15.75" customHeight="1">
      <c r="A30" s="312" t="s">
        <v>155</v>
      </c>
      <c r="B30" s="313" t="s">
        <v>56</v>
      </c>
      <c r="C30" s="314" t="s">
        <v>45</v>
      </c>
      <c r="D30" s="315">
        <f>přehled!V30</f>
        <v>132</v>
      </c>
      <c r="E30" s="315">
        <f>přehled!W30</f>
        <v>157</v>
      </c>
      <c r="F30" s="315">
        <f>přehled!X30</f>
        <v>135</v>
      </c>
      <c r="G30" s="315">
        <f>přehled!Y30</f>
        <v>151</v>
      </c>
      <c r="H30" s="315">
        <f>přehled!Z30</f>
        <v>185</v>
      </c>
      <c r="I30" s="315">
        <f>přehled!AA30</f>
        <v>179</v>
      </c>
      <c r="J30" s="315">
        <f>přehled!AB27</f>
        <v>0</v>
      </c>
      <c r="K30" s="315">
        <f>přehled!AC30</f>
        <v>939</v>
      </c>
      <c r="L30" s="376"/>
    </row>
    <row r="31" spans="1:12" ht="15.75" customHeight="1">
      <c r="A31" s="326"/>
      <c r="B31" s="318"/>
      <c r="C31" s="319"/>
      <c r="D31" s="319">
        <f aca="true" t="shared" si="5" ref="D31:K31">SUM(D28:D30)</f>
        <v>261</v>
      </c>
      <c r="E31" s="319">
        <f t="shared" si="5"/>
        <v>334</v>
      </c>
      <c r="F31" s="319">
        <f t="shared" si="5"/>
        <v>269</v>
      </c>
      <c r="G31" s="319">
        <f t="shared" si="5"/>
        <v>296</v>
      </c>
      <c r="H31" s="319">
        <f t="shared" si="5"/>
        <v>337</v>
      </c>
      <c r="I31" s="319">
        <f t="shared" si="5"/>
        <v>344</v>
      </c>
      <c r="J31" s="319">
        <f t="shared" si="5"/>
        <v>60</v>
      </c>
      <c r="K31" s="320">
        <f t="shared" si="5"/>
        <v>1901</v>
      </c>
      <c r="L31" s="321">
        <f>SUM(D31:J31)</f>
        <v>1901</v>
      </c>
    </row>
    <row r="32" spans="1:12" ht="15.75" customHeight="1">
      <c r="A32" s="375">
        <v>7</v>
      </c>
      <c r="B32" s="313" t="s">
        <v>22</v>
      </c>
      <c r="C32" s="311" t="s">
        <v>19</v>
      </c>
      <c r="D32" s="314">
        <f>přehled!V5</f>
        <v>37</v>
      </c>
      <c r="E32" s="314">
        <f>přehled!W5</f>
        <v>50</v>
      </c>
      <c r="F32" s="314">
        <f>přehled!X5</f>
        <v>62</v>
      </c>
      <c r="G32" s="314">
        <f>přehled!Y5</f>
        <v>59</v>
      </c>
      <c r="H32" s="314">
        <f>přehled!Z5</f>
        <v>33</v>
      </c>
      <c r="I32" s="314">
        <f>přehled!AA5</f>
        <v>28</v>
      </c>
      <c r="J32" s="314">
        <f>přehled!AB5</f>
        <v>60</v>
      </c>
      <c r="K32" s="314">
        <f>přehled!AC5</f>
        <v>329</v>
      </c>
      <c r="L32" s="376" t="s">
        <v>156</v>
      </c>
    </row>
    <row r="33" spans="1:12" ht="15.75" customHeight="1">
      <c r="A33" s="375"/>
      <c r="B33" s="313" t="s">
        <v>35</v>
      </c>
      <c r="C33" s="314" t="s">
        <v>34</v>
      </c>
      <c r="D33" s="315">
        <f>přehled!V12</f>
        <v>112</v>
      </c>
      <c r="E33" s="315">
        <f>přehled!W12</f>
        <v>112</v>
      </c>
      <c r="F33" s="315">
        <f>přehled!X12</f>
        <v>84</v>
      </c>
      <c r="G33" s="315">
        <f>přehled!Y12</f>
        <v>78</v>
      </c>
      <c r="H33" s="315">
        <f>přehled!Z12</f>
        <v>90</v>
      </c>
      <c r="I33" s="315">
        <f>přehled!AA12</f>
        <v>78</v>
      </c>
      <c r="J33" s="315">
        <f>přehled!AB12</f>
        <v>0</v>
      </c>
      <c r="K33" s="315">
        <f>přehled!AC12</f>
        <v>554</v>
      </c>
      <c r="L33" s="376"/>
    </row>
    <row r="34" spans="1:12" ht="15.75" customHeight="1">
      <c r="A34" s="312" t="s">
        <v>23</v>
      </c>
      <c r="B34" s="313" t="s">
        <v>49</v>
      </c>
      <c r="C34" s="314" t="s">
        <v>45</v>
      </c>
      <c r="D34" s="315">
        <f>přehled!V23</f>
        <v>139</v>
      </c>
      <c r="E34" s="315">
        <f>přehled!W23</f>
        <v>191</v>
      </c>
      <c r="F34" s="315">
        <f>přehled!X23</f>
        <v>134</v>
      </c>
      <c r="G34" s="315">
        <f>přehled!Y23</f>
        <v>133</v>
      </c>
      <c r="H34" s="315">
        <f>přehled!Z23</f>
        <v>120</v>
      </c>
      <c r="I34" s="315">
        <f>přehled!AA23</f>
        <v>151</v>
      </c>
      <c r="J34" s="315">
        <f>přehled!AB23</f>
        <v>0</v>
      </c>
      <c r="K34" s="315">
        <f>přehled!AC23</f>
        <v>868</v>
      </c>
      <c r="L34" s="376"/>
    </row>
    <row r="35" spans="1:12" ht="15.75" customHeight="1">
      <c r="A35" s="326"/>
      <c r="B35" s="318"/>
      <c r="C35" s="319"/>
      <c r="D35" s="319">
        <f aca="true" t="shared" si="6" ref="D35:K35">SUM(D32:D34)</f>
        <v>288</v>
      </c>
      <c r="E35" s="319">
        <f t="shared" si="6"/>
        <v>353</v>
      </c>
      <c r="F35" s="319">
        <f t="shared" si="6"/>
        <v>280</v>
      </c>
      <c r="G35" s="319">
        <f t="shared" si="6"/>
        <v>270</v>
      </c>
      <c r="H35" s="319">
        <f t="shared" si="6"/>
        <v>243</v>
      </c>
      <c r="I35" s="319">
        <f t="shared" si="6"/>
        <v>257</v>
      </c>
      <c r="J35" s="319">
        <f t="shared" si="6"/>
        <v>60</v>
      </c>
      <c r="K35" s="320">
        <f t="shared" si="6"/>
        <v>1751</v>
      </c>
      <c r="L35" s="321">
        <f>SUM(D35:J35)</f>
        <v>1751</v>
      </c>
    </row>
    <row r="36" spans="1:12" ht="15.75" customHeight="1">
      <c r="A36" s="375">
        <v>8</v>
      </c>
      <c r="B36" s="313" t="s">
        <v>17</v>
      </c>
      <c r="C36" s="311" t="s">
        <v>19</v>
      </c>
      <c r="D36" s="314">
        <f>přehled!V3</f>
        <v>60</v>
      </c>
      <c r="E36" s="314">
        <f>přehled!W3</f>
        <v>106</v>
      </c>
      <c r="F36" s="314">
        <f>přehled!X3</f>
        <v>103</v>
      </c>
      <c r="G36" s="314">
        <f>přehled!Y3</f>
        <v>97</v>
      </c>
      <c r="H36" s="314">
        <f>přehled!Z3</f>
        <v>106</v>
      </c>
      <c r="I36" s="314">
        <f>přehled!AA3</f>
        <v>121</v>
      </c>
      <c r="J36" s="314">
        <f>přehled!AB3</f>
        <v>0</v>
      </c>
      <c r="K36" s="314">
        <f>přehled!AC3</f>
        <v>593</v>
      </c>
      <c r="L36" s="376" t="s">
        <v>157</v>
      </c>
    </row>
    <row r="37" spans="1:12" ht="15.75" customHeight="1">
      <c r="A37" s="375"/>
      <c r="B37" s="313" t="s">
        <v>31</v>
      </c>
      <c r="C37" s="311" t="s">
        <v>19</v>
      </c>
      <c r="D37" s="314">
        <f>přehled!V10</f>
        <v>69</v>
      </c>
      <c r="E37" s="314">
        <f>přehled!W10</f>
        <v>95</v>
      </c>
      <c r="F37" s="314">
        <f>přehled!X10</f>
        <v>86</v>
      </c>
      <c r="G37" s="314">
        <f>přehled!Y10</f>
        <v>116</v>
      </c>
      <c r="H37" s="314">
        <f>přehled!Z10</f>
        <v>77</v>
      </c>
      <c r="I37" s="314">
        <f>přehled!AA10</f>
        <v>56</v>
      </c>
      <c r="J37" s="314">
        <f>přehled!AB10</f>
        <v>0</v>
      </c>
      <c r="K37" s="314">
        <f>přehled!AC10</f>
        <v>499</v>
      </c>
      <c r="L37" s="376"/>
    </row>
    <row r="38" spans="1:12" ht="15.75" customHeight="1">
      <c r="A38" s="312" t="s">
        <v>158</v>
      </c>
      <c r="B38" s="313" t="s">
        <v>55</v>
      </c>
      <c r="C38" s="314" t="s">
        <v>45</v>
      </c>
      <c r="D38" s="315">
        <f>přehled!V29</f>
        <v>97</v>
      </c>
      <c r="E38" s="315">
        <f>přehled!W29</f>
        <v>99</v>
      </c>
      <c r="F38" s="315">
        <f>přehled!X29</f>
        <v>87</v>
      </c>
      <c r="G38" s="315">
        <f>přehled!Y29</f>
        <v>85</v>
      </c>
      <c r="H38" s="315">
        <f>přehled!Z29</f>
        <v>110</v>
      </c>
      <c r="I38" s="315">
        <f>přehled!AA29</f>
        <v>98</v>
      </c>
      <c r="J38" s="315">
        <f>přehled!AB29</f>
        <v>60</v>
      </c>
      <c r="K38" s="315">
        <f>přehled!AC29</f>
        <v>636</v>
      </c>
      <c r="L38" s="376"/>
    </row>
    <row r="39" spans="1:12" ht="15.75" customHeight="1">
      <c r="A39" s="326"/>
      <c r="B39" s="318"/>
      <c r="C39" s="319"/>
      <c r="D39" s="319">
        <f aca="true" t="shared" si="7" ref="D39:K39">SUM(D36:D38)</f>
        <v>226</v>
      </c>
      <c r="E39" s="319">
        <f t="shared" si="7"/>
        <v>300</v>
      </c>
      <c r="F39" s="319">
        <f t="shared" si="7"/>
        <v>276</v>
      </c>
      <c r="G39" s="319">
        <f t="shared" si="7"/>
        <v>298</v>
      </c>
      <c r="H39" s="319">
        <f t="shared" si="7"/>
        <v>293</v>
      </c>
      <c r="I39" s="319">
        <f t="shared" si="7"/>
        <v>275</v>
      </c>
      <c r="J39" s="319">
        <f t="shared" si="7"/>
        <v>60</v>
      </c>
      <c r="K39" s="320">
        <f t="shared" si="7"/>
        <v>1728</v>
      </c>
      <c r="L39" s="321">
        <f>SUM(D39:J39)</f>
        <v>1728</v>
      </c>
    </row>
    <row r="40" ht="15.75" customHeight="1"/>
    <row r="41" ht="15.75" customHeight="1"/>
    <row r="42" spans="2:10" ht="15.75" customHeight="1">
      <c r="B42" s="369" t="s">
        <v>129</v>
      </c>
      <c r="C42" s="369"/>
      <c r="D42" s="369"/>
      <c r="E42" s="369"/>
      <c r="F42" s="369"/>
      <c r="G42" s="369"/>
      <c r="H42" s="369"/>
      <c r="I42" s="369"/>
      <c r="J42" s="369"/>
    </row>
    <row r="43" ht="15.75" customHeight="1"/>
    <row r="44" spans="2:9" ht="15.75" customHeight="1">
      <c r="B44" s="374"/>
      <c r="C44" s="374"/>
      <c r="D44" s="374"/>
      <c r="E44" s="374"/>
      <c r="F44" s="374"/>
      <c r="G44" s="374"/>
      <c r="H44" s="374"/>
      <c r="I44" s="374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</sheetData>
  <sheetProtection selectLockedCells="1" selectUnlockedCells="1"/>
  <mergeCells count="22">
    <mergeCell ref="A1:L2"/>
    <mergeCell ref="M1:W2"/>
    <mergeCell ref="A3:L4"/>
    <mergeCell ref="A5:L6"/>
    <mergeCell ref="A8:A9"/>
    <mergeCell ref="L8:L10"/>
    <mergeCell ref="A12:A13"/>
    <mergeCell ref="L12:L14"/>
    <mergeCell ref="A16:A17"/>
    <mergeCell ref="L16:L18"/>
    <mergeCell ref="A20:A21"/>
    <mergeCell ref="L20:L22"/>
    <mergeCell ref="A24:A25"/>
    <mergeCell ref="L24:L26"/>
    <mergeCell ref="A28:A29"/>
    <mergeCell ref="L28:L30"/>
    <mergeCell ref="A32:A33"/>
    <mergeCell ref="L32:L34"/>
    <mergeCell ref="A36:A37"/>
    <mergeCell ref="L36:L38"/>
    <mergeCell ref="B42:J42"/>
    <mergeCell ref="B44:I44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standard</cp:lastModifiedBy>
  <dcterms:modified xsi:type="dcterms:W3CDTF">2018-04-30T21:26:12Z</dcterms:modified>
  <cp:category/>
  <cp:version/>
  <cp:contentType/>
  <cp:contentStatus/>
</cp:coreProperties>
</file>