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Archiv_www\www.blindbowling.wz.cz\vysledky\"/>
    </mc:Choice>
  </mc:AlternateContent>
  <xr:revisionPtr revIDLastSave="0" documentId="8_{B1A0C3D8-80C8-4593-9E8D-CAA1F5139697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Celkem" sheetId="4" r:id="rId1"/>
    <sheet name="1. kolo" sheetId="1" r:id="rId2"/>
    <sheet name="2. kolo " sheetId="13" r:id="rId3"/>
    <sheet name="3. kolo  " sheetId="14" r:id="rId4"/>
    <sheet name="4. kolo " sheetId="15" r:id="rId5"/>
    <sheet name="5. kolo" sheetId="21" r:id="rId6"/>
    <sheet name="6. kolo " sheetId="22" r:id="rId7"/>
    <sheet name="skokan roku" sheetId="18" r:id="rId8"/>
    <sheet name="Podle odehr. her" sheetId="23" r:id="rId9"/>
  </sheets>
  <definedNames>
    <definedName name="_xlnm._FilterDatabase" localSheetId="0" hidden="1">Celkem!$C$28:$N$36</definedName>
    <definedName name="_xlnm._FilterDatabase" localSheetId="8" hidden="1">'Podle odehr. her'!$C$28:$N$36</definedName>
    <definedName name="_xlnm._FilterDatabase" localSheetId="7" hidden="1">'skokan roku'!$C$27:$L$34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8" l="1"/>
  <c r="K50" i="23"/>
  <c r="M50" i="23" s="1"/>
  <c r="K49" i="23"/>
  <c r="M49" i="23" s="1"/>
  <c r="L48" i="23"/>
  <c r="K48" i="23"/>
  <c r="M48" i="23" s="1"/>
  <c r="L41" i="23"/>
  <c r="K41" i="23"/>
  <c r="M41" i="23" s="1"/>
  <c r="L42" i="23"/>
  <c r="K42" i="23"/>
  <c r="M42" i="23" s="1"/>
  <c r="L36" i="23"/>
  <c r="K36" i="23"/>
  <c r="M36" i="23" s="1"/>
  <c r="L35" i="23"/>
  <c r="K35" i="23"/>
  <c r="M35" i="23" s="1"/>
  <c r="L34" i="23"/>
  <c r="K34" i="23"/>
  <c r="M34" i="23" s="1"/>
  <c r="L31" i="23"/>
  <c r="K31" i="23"/>
  <c r="M31" i="23" s="1"/>
  <c r="L30" i="23"/>
  <c r="K30" i="23"/>
  <c r="M30" i="23" s="1"/>
  <c r="L33" i="23"/>
  <c r="K33" i="23"/>
  <c r="M33" i="23" s="1"/>
  <c r="L32" i="23"/>
  <c r="K32" i="23"/>
  <c r="M32" i="23" s="1"/>
  <c r="L29" i="23"/>
  <c r="K29" i="23"/>
  <c r="M29" i="23" s="1"/>
  <c r="L20" i="23"/>
  <c r="K20" i="23"/>
  <c r="M20" i="23" s="1"/>
  <c r="L23" i="23"/>
  <c r="K23" i="23"/>
  <c r="M23" i="23" s="1"/>
  <c r="L24" i="23"/>
  <c r="K24" i="23"/>
  <c r="M24" i="23" s="1"/>
  <c r="L22" i="23"/>
  <c r="K22" i="23"/>
  <c r="M22" i="23" s="1"/>
  <c r="L19" i="23"/>
  <c r="K19" i="23"/>
  <c r="M19" i="23" s="1"/>
  <c r="L21" i="23"/>
  <c r="K21" i="23"/>
  <c r="M21" i="23" s="1"/>
  <c r="L18" i="23"/>
  <c r="K18" i="23"/>
  <c r="M18" i="23" s="1"/>
  <c r="L17" i="23"/>
  <c r="K17" i="23"/>
  <c r="M17" i="23" s="1"/>
  <c r="L10" i="23"/>
  <c r="K10" i="23"/>
  <c r="M10" i="23" s="1"/>
  <c r="L11" i="23"/>
  <c r="K11" i="23"/>
  <c r="M11" i="23" s="1"/>
  <c r="L9" i="23"/>
  <c r="K9" i="23"/>
  <c r="M9" i="23" s="1"/>
  <c r="L12" i="23"/>
  <c r="K12" i="23"/>
  <c r="M12" i="23" s="1"/>
  <c r="L7" i="23"/>
  <c r="K7" i="23"/>
  <c r="M7" i="23" s="1"/>
  <c r="L8" i="23"/>
  <c r="K8" i="23"/>
  <c r="M8" i="23" s="1"/>
  <c r="L24" i="4"/>
  <c r="K24" i="4"/>
  <c r="M24" i="4" s="1"/>
  <c r="O45" i="15" l="1"/>
  <c r="K45" i="15"/>
  <c r="M45" i="15" s="1"/>
  <c r="N45" i="15" s="1"/>
  <c r="O27" i="15"/>
  <c r="K27" i="15"/>
  <c r="M27" i="15" s="1"/>
  <c r="N27" i="15" s="1"/>
  <c r="L21" i="4" l="1"/>
  <c r="K21" i="4"/>
  <c r="M21" i="4" s="1"/>
  <c r="K23" i="4"/>
  <c r="M23" i="4" s="1"/>
  <c r="L23" i="4"/>
  <c r="O33" i="22"/>
  <c r="K33" i="22"/>
  <c r="N33" i="22" s="1"/>
  <c r="O32" i="22"/>
  <c r="K32" i="22"/>
  <c r="M32" i="22" s="1"/>
  <c r="N32" i="22" s="1"/>
  <c r="O28" i="22"/>
  <c r="K28" i="22"/>
  <c r="M28" i="22" s="1"/>
  <c r="O27" i="22"/>
  <c r="K27" i="22"/>
  <c r="M27" i="22" s="1"/>
  <c r="O26" i="22"/>
  <c r="K26" i="22"/>
  <c r="M26" i="22" s="1"/>
  <c r="N26" i="22" s="1"/>
  <c r="O25" i="22"/>
  <c r="K25" i="22"/>
  <c r="M25" i="22" s="1"/>
  <c r="O24" i="22"/>
  <c r="K24" i="22"/>
  <c r="N24" i="22" s="1"/>
  <c r="O23" i="22"/>
  <c r="K23" i="22"/>
  <c r="M23" i="22" s="1"/>
  <c r="N23" i="22" s="1"/>
  <c r="O19" i="22"/>
  <c r="K19" i="22"/>
  <c r="M19" i="22" s="1"/>
  <c r="N19" i="22" s="1"/>
  <c r="O18" i="22"/>
  <c r="K18" i="22"/>
  <c r="M18" i="22" s="1"/>
  <c r="O17" i="22"/>
  <c r="K17" i="22"/>
  <c r="M17" i="22" s="1"/>
  <c r="N17" i="22" s="1"/>
  <c r="O16" i="22"/>
  <c r="K16" i="22"/>
  <c r="M16" i="22" s="1"/>
  <c r="O9" i="22"/>
  <c r="K9" i="22"/>
  <c r="M9" i="22" s="1"/>
  <c r="O11" i="22"/>
  <c r="K11" i="22"/>
  <c r="M11" i="22" s="1"/>
  <c r="O10" i="22"/>
  <c r="K10" i="22"/>
  <c r="N10" i="22" s="1"/>
  <c r="O38" i="21"/>
  <c r="K38" i="21"/>
  <c r="N38" i="21" s="1"/>
  <c r="O37" i="21"/>
  <c r="K37" i="21"/>
  <c r="M37" i="21" s="1"/>
  <c r="N37" i="21" s="1"/>
  <c r="O33" i="21"/>
  <c r="K33" i="21"/>
  <c r="M33" i="21" s="1"/>
  <c r="O32" i="21"/>
  <c r="K32" i="21"/>
  <c r="N32" i="21" s="1"/>
  <c r="O30" i="21"/>
  <c r="K30" i="21"/>
  <c r="M30" i="21" s="1"/>
  <c r="N30" i="21" s="1"/>
  <c r="O29" i="21"/>
  <c r="K29" i="21"/>
  <c r="M29" i="21" s="1"/>
  <c r="O31" i="21"/>
  <c r="K31" i="21"/>
  <c r="N31" i="21" s="1"/>
  <c r="O28" i="21"/>
  <c r="K28" i="21"/>
  <c r="N28" i="21" s="1"/>
  <c r="O27" i="21"/>
  <c r="K27" i="21"/>
  <c r="M27" i="21" s="1"/>
  <c r="N27" i="21" s="1"/>
  <c r="O22" i="21"/>
  <c r="K22" i="21"/>
  <c r="M22" i="21" s="1"/>
  <c r="N22" i="21" s="1"/>
  <c r="O20" i="21"/>
  <c r="K20" i="21"/>
  <c r="N20" i="21" s="1"/>
  <c r="O19" i="21"/>
  <c r="K19" i="21"/>
  <c r="M19" i="21" s="1"/>
  <c r="N19" i="21" s="1"/>
  <c r="O21" i="21"/>
  <c r="K21" i="21"/>
  <c r="M21" i="21" s="1"/>
  <c r="N21" i="21" s="1"/>
  <c r="O18" i="21"/>
  <c r="K18" i="21"/>
  <c r="M18" i="21" s="1"/>
  <c r="O17" i="21"/>
  <c r="K17" i="21"/>
  <c r="N17" i="21" s="1"/>
  <c r="O12" i="21"/>
  <c r="K12" i="21"/>
  <c r="M12" i="21" s="1"/>
  <c r="O11" i="21"/>
  <c r="K11" i="21"/>
  <c r="M11" i="21" s="1"/>
  <c r="N11" i="21" s="1"/>
  <c r="O40" i="14"/>
  <c r="K40" i="14"/>
  <c r="M40" i="14" s="1"/>
  <c r="N40" i="14" s="1"/>
  <c r="O39" i="14"/>
  <c r="K39" i="14"/>
  <c r="M39" i="14" s="1"/>
  <c r="O34" i="14"/>
  <c r="K34" i="14"/>
  <c r="M34" i="14" s="1"/>
  <c r="N34" i="14" s="1"/>
  <c r="O33" i="14"/>
  <c r="K33" i="14"/>
  <c r="M33" i="14" s="1"/>
  <c r="O32" i="14"/>
  <c r="K32" i="14"/>
  <c r="M32" i="14" s="1"/>
  <c r="O31" i="14"/>
  <c r="K31" i="14"/>
  <c r="M31" i="14" s="1"/>
  <c r="O30" i="14"/>
  <c r="K30" i="14"/>
  <c r="N30" i="14" s="1"/>
  <c r="O29" i="14"/>
  <c r="K29" i="14"/>
  <c r="M29" i="14" s="1"/>
  <c r="N29" i="14" s="1"/>
  <c r="O24" i="14"/>
  <c r="K24" i="14"/>
  <c r="N24" i="14" s="1"/>
  <c r="O23" i="14"/>
  <c r="K23" i="14"/>
  <c r="N23" i="14" s="1"/>
  <c r="O22" i="14"/>
  <c r="K22" i="14"/>
  <c r="M22" i="14" s="1"/>
  <c r="N22" i="14" s="1"/>
  <c r="O21" i="14"/>
  <c r="K21" i="14"/>
  <c r="M21" i="14" s="1"/>
  <c r="O20" i="14"/>
  <c r="K20" i="14"/>
  <c r="N20" i="14" s="1"/>
  <c r="O15" i="14"/>
  <c r="K15" i="14"/>
  <c r="M15" i="14" s="1"/>
  <c r="O14" i="14"/>
  <c r="K14" i="14"/>
  <c r="M14" i="14" s="1"/>
  <c r="O13" i="14"/>
  <c r="K13" i="14"/>
  <c r="N13" i="14" s="1"/>
  <c r="O12" i="14"/>
  <c r="K12" i="14"/>
  <c r="N12" i="14" s="1"/>
  <c r="O11" i="14"/>
  <c r="K11" i="14"/>
  <c r="N11" i="14" s="1"/>
  <c r="N16" i="22" l="1"/>
  <c r="M10" i="22"/>
  <c r="N29" i="21"/>
  <c r="M32" i="21"/>
  <c r="N18" i="21"/>
  <c r="M28" i="21"/>
  <c r="N11" i="22"/>
  <c r="M24" i="22"/>
  <c r="N12" i="21"/>
  <c r="N9" i="22"/>
  <c r="N18" i="22"/>
  <c r="N25" i="22"/>
  <c r="M33" i="22"/>
  <c r="M17" i="21"/>
  <c r="M20" i="21"/>
  <c r="M31" i="21"/>
  <c r="M38" i="21"/>
  <c r="N15" i="14"/>
  <c r="M23" i="14"/>
  <c r="N31" i="14"/>
  <c r="M11" i="14"/>
  <c r="N33" i="14"/>
  <c r="N21" i="14"/>
  <c r="N39" i="14"/>
  <c r="M13" i="14"/>
  <c r="M12" i="14"/>
  <c r="M20" i="14"/>
  <c r="M30" i="14"/>
  <c r="N14" i="14"/>
  <c r="M24" i="14"/>
  <c r="L48" i="4" l="1"/>
  <c r="K48" i="4"/>
  <c r="M48" i="4" s="1"/>
  <c r="K50" i="4"/>
  <c r="M50" i="4" s="1"/>
  <c r="K49" i="4"/>
  <c r="L20" i="4"/>
  <c r="K20" i="4"/>
  <c r="M20" i="4" s="1"/>
  <c r="O37" i="13"/>
  <c r="K37" i="13"/>
  <c r="N37" i="13" s="1"/>
  <c r="O31" i="13"/>
  <c r="K31" i="13"/>
  <c r="M31" i="13" s="1"/>
  <c r="N31" i="13" s="1"/>
  <c r="O30" i="13"/>
  <c r="K30" i="13"/>
  <c r="M30" i="13" s="1"/>
  <c r="N30" i="13" s="1"/>
  <c r="O18" i="13"/>
  <c r="K18" i="13"/>
  <c r="N18" i="13" s="1"/>
  <c r="O12" i="13"/>
  <c r="K12" i="13"/>
  <c r="M12" i="13" s="1"/>
  <c r="N12" i="13" s="1"/>
  <c r="O11" i="13"/>
  <c r="K11" i="13"/>
  <c r="M11" i="13" s="1"/>
  <c r="N11" i="13" s="1"/>
  <c r="O23" i="15"/>
  <c r="O30" i="1"/>
  <c r="K30" i="1"/>
  <c r="M30" i="1" s="1"/>
  <c r="N30" i="1" s="1"/>
  <c r="O29" i="1"/>
  <c r="K13" i="1"/>
  <c r="M13" i="1" s="1"/>
  <c r="N13" i="1" s="1"/>
  <c r="O13" i="1"/>
  <c r="K14" i="1"/>
  <c r="M14" i="1" s="1"/>
  <c r="N14" i="1" s="1"/>
  <c r="O14" i="1"/>
  <c r="K11" i="1"/>
  <c r="M11" i="1" s="1"/>
  <c r="N11" i="1" s="1"/>
  <c r="O11" i="1"/>
  <c r="K12" i="1"/>
  <c r="M12" i="1" s="1"/>
  <c r="N12" i="1" s="1"/>
  <c r="O12" i="1"/>
  <c r="K15" i="1"/>
  <c r="M15" i="1" s="1"/>
  <c r="N15" i="1" s="1"/>
  <c r="O15" i="1"/>
  <c r="K20" i="1"/>
  <c r="M20" i="1" s="1"/>
  <c r="O20" i="1"/>
  <c r="K23" i="1"/>
  <c r="M23" i="1" s="1"/>
  <c r="O23" i="1"/>
  <c r="K21" i="1"/>
  <c r="N21" i="1" s="1"/>
  <c r="O21" i="1"/>
  <c r="K22" i="1"/>
  <c r="N22" i="1" s="1"/>
  <c r="O22" i="1"/>
  <c r="K31" i="1"/>
  <c r="M31" i="1" s="1"/>
  <c r="N31" i="1" s="1"/>
  <c r="O31" i="1"/>
  <c r="K29" i="1"/>
  <c r="M29" i="1" s="1"/>
  <c r="N29" i="1" s="1"/>
  <c r="K38" i="1"/>
  <c r="N38" i="1" s="1"/>
  <c r="M38" i="1"/>
  <c r="O38" i="1"/>
  <c r="K39" i="1"/>
  <c r="N39" i="1" s="1"/>
  <c r="O39" i="1"/>
  <c r="M49" i="4" l="1"/>
  <c r="M37" i="13"/>
  <c r="M18" i="13"/>
  <c r="M39" i="1"/>
  <c r="N20" i="1"/>
  <c r="M22" i="1"/>
  <c r="M21" i="1"/>
  <c r="N23" i="1"/>
  <c r="K41" i="18"/>
  <c r="H41" i="18"/>
  <c r="H40" i="18"/>
  <c r="H35" i="18"/>
  <c r="H28" i="18"/>
  <c r="H33" i="18"/>
  <c r="H29" i="18"/>
  <c r="H30" i="18"/>
  <c r="H31" i="18"/>
  <c r="H32" i="18"/>
  <c r="H34" i="18"/>
  <c r="K8" i="18"/>
  <c r="H8" i="18"/>
  <c r="H20" i="18"/>
  <c r="H22" i="18"/>
  <c r="H18" i="18"/>
  <c r="H17" i="18"/>
  <c r="H19" i="18"/>
  <c r="H21" i="18"/>
  <c r="H10" i="18"/>
  <c r="H9" i="18"/>
  <c r="H7" i="18"/>
  <c r="H12" i="18"/>
  <c r="H11" i="18"/>
  <c r="K40" i="18" l="1"/>
  <c r="K35" i="18"/>
  <c r="K28" i="18"/>
  <c r="K33" i="18"/>
  <c r="K29" i="18"/>
  <c r="K30" i="18"/>
  <c r="K31" i="18"/>
  <c r="K32" i="18"/>
  <c r="K34" i="18"/>
  <c r="K20" i="18"/>
  <c r="K22" i="18"/>
  <c r="K18" i="18"/>
  <c r="K17" i="18"/>
  <c r="K19" i="18"/>
  <c r="K21" i="18"/>
  <c r="K10" i="18"/>
  <c r="K9" i="18"/>
  <c r="K7" i="18"/>
  <c r="K12" i="18"/>
  <c r="K11" i="18"/>
  <c r="K32" i="4" l="1"/>
  <c r="M32" i="4" s="1"/>
  <c r="L32" i="4"/>
  <c r="O44" i="15" l="1"/>
  <c r="K44" i="15"/>
  <c r="M44" i="15" s="1"/>
  <c r="N44" i="15" s="1"/>
  <c r="O15" i="15" l="1"/>
  <c r="K15" i="15"/>
  <c r="N15" i="15" s="1"/>
  <c r="L34" i="4"/>
  <c r="K34" i="4"/>
  <c r="M34" i="4" s="1"/>
  <c r="L36" i="4"/>
  <c r="K36" i="4"/>
  <c r="M36" i="4" s="1"/>
  <c r="L35" i="4"/>
  <c r="K35" i="4"/>
  <c r="M35" i="4" s="1"/>
  <c r="L33" i="4"/>
  <c r="K33" i="4"/>
  <c r="M33" i="4" s="1"/>
  <c r="L31" i="4"/>
  <c r="K31" i="4"/>
  <c r="M31" i="4" s="1"/>
  <c r="L30" i="4"/>
  <c r="K30" i="4"/>
  <c r="M30" i="4" s="1"/>
  <c r="L29" i="4"/>
  <c r="K29" i="4"/>
  <c r="M29" i="4" s="1"/>
  <c r="L11" i="4"/>
  <c r="K11" i="4"/>
  <c r="M11" i="4" s="1"/>
  <c r="K22" i="4"/>
  <c r="M22" i="4" s="1"/>
  <c r="L22" i="4"/>
  <c r="O19" i="13"/>
  <c r="K19" i="13"/>
  <c r="M19" i="13" s="1"/>
  <c r="N19" i="13" s="1"/>
  <c r="O23" i="13"/>
  <c r="K23" i="13"/>
  <c r="N23" i="13" s="1"/>
  <c r="O21" i="13"/>
  <c r="K21" i="13"/>
  <c r="M21" i="13" s="1"/>
  <c r="O20" i="13"/>
  <c r="K20" i="13"/>
  <c r="N20" i="13" s="1"/>
  <c r="O45" i="13"/>
  <c r="K45" i="13"/>
  <c r="M45" i="13" s="1"/>
  <c r="N45" i="13" s="1"/>
  <c r="O43" i="13"/>
  <c r="K43" i="13"/>
  <c r="N43" i="13" s="1"/>
  <c r="O44" i="13"/>
  <c r="K44" i="13"/>
  <c r="N44" i="13" s="1"/>
  <c r="O29" i="13"/>
  <c r="K29" i="13"/>
  <c r="M29" i="13" s="1"/>
  <c r="O28" i="13"/>
  <c r="K28" i="13"/>
  <c r="M28" i="13" s="1"/>
  <c r="N28" i="13" s="1"/>
  <c r="O22" i="13"/>
  <c r="K22" i="13"/>
  <c r="N22" i="13" s="1"/>
  <c r="L41" i="4"/>
  <c r="K41" i="4"/>
  <c r="M41" i="4" s="1"/>
  <c r="L42" i="4"/>
  <c r="K42" i="4"/>
  <c r="M42" i="4" s="1"/>
  <c r="M15" i="15" l="1"/>
  <c r="N29" i="13"/>
  <c r="N21" i="13"/>
  <c r="M20" i="13"/>
  <c r="M23" i="13"/>
  <c r="M43" i="13"/>
  <c r="M44" i="13"/>
  <c r="M22" i="13"/>
  <c r="O26" i="15" l="1"/>
  <c r="K26" i="15"/>
  <c r="M26" i="15" s="1"/>
  <c r="N26" i="15" s="1"/>
  <c r="O38" i="15"/>
  <c r="O39" i="15"/>
  <c r="O36" i="15"/>
  <c r="O35" i="15"/>
  <c r="O34" i="15"/>
  <c r="O37" i="15"/>
  <c r="O33" i="15"/>
  <c r="O32" i="15"/>
  <c r="O25" i="15"/>
  <c r="O24" i="15"/>
  <c r="O22" i="15"/>
  <c r="O21" i="15"/>
  <c r="O13" i="15"/>
  <c r="O12" i="15"/>
  <c r="O14" i="15"/>
  <c r="O11" i="15"/>
  <c r="K14" i="15"/>
  <c r="K35" i="15"/>
  <c r="N35" i="15" s="1"/>
  <c r="K36" i="15"/>
  <c r="M36" i="15" s="1"/>
  <c r="N36" i="15" s="1"/>
  <c r="K23" i="15"/>
  <c r="M23" i="15" s="1"/>
  <c r="N23" i="15" s="1"/>
  <c r="O13" i="13"/>
  <c r="M14" i="15" l="1"/>
  <c r="N14" i="15"/>
  <c r="M35" i="15"/>
  <c r="K38" i="15"/>
  <c r="K39" i="15"/>
  <c r="K37" i="15"/>
  <c r="M37" i="15" s="1"/>
  <c r="K34" i="15"/>
  <c r="N34" i="15" s="1"/>
  <c r="K32" i="15"/>
  <c r="M32" i="15" s="1"/>
  <c r="N32" i="15" s="1"/>
  <c r="K33" i="15"/>
  <c r="M33" i="15" s="1"/>
  <c r="K25" i="15"/>
  <c r="N25" i="15" s="1"/>
  <c r="K24" i="15"/>
  <c r="M24" i="15" s="1"/>
  <c r="N24" i="15" s="1"/>
  <c r="K22" i="15"/>
  <c r="M22" i="15" s="1"/>
  <c r="K21" i="15"/>
  <c r="M21" i="15" s="1"/>
  <c r="K13" i="15"/>
  <c r="N13" i="15" s="1"/>
  <c r="K12" i="15"/>
  <c r="M12" i="15" s="1"/>
  <c r="N12" i="15" s="1"/>
  <c r="K11" i="15"/>
  <c r="N11" i="15" s="1"/>
  <c r="K13" i="13"/>
  <c r="M13" i="13" s="1"/>
  <c r="N13" i="13" s="1"/>
  <c r="N33" i="15" l="1"/>
  <c r="N37" i="15"/>
  <c r="M11" i="15"/>
  <c r="M38" i="15"/>
  <c r="N21" i="15"/>
  <c r="M25" i="15"/>
  <c r="N22" i="15"/>
  <c r="M13" i="15"/>
  <c r="M34" i="15"/>
  <c r="M39" i="15"/>
  <c r="L8" i="4" l="1"/>
  <c r="K12" i="4"/>
  <c r="M12" i="4" s="1"/>
  <c r="L19" i="4"/>
  <c r="K19" i="4"/>
  <c r="M19" i="4" s="1"/>
  <c r="L17" i="4"/>
  <c r="K17" i="4"/>
  <c r="M17" i="4" s="1"/>
  <c r="L18" i="4"/>
  <c r="K18" i="4"/>
  <c r="M18" i="4" s="1"/>
  <c r="K8" i="4"/>
  <c r="M8" i="4" s="1"/>
  <c r="L9" i="4"/>
  <c r="K9" i="4"/>
  <c r="M9" i="4" s="1"/>
  <c r="L10" i="4"/>
  <c r="K10" i="4"/>
  <c r="M10" i="4" s="1"/>
  <c r="L12" i="4"/>
  <c r="L7" i="4"/>
  <c r="K7" i="4"/>
  <c r="M7" i="4" s="1"/>
</calcChain>
</file>

<file path=xl/sharedStrings.xml><?xml version="1.0" encoding="utf-8"?>
<sst xmlns="http://schemas.openxmlformats.org/spreadsheetml/2006/main" count="1101" uniqueCount="117">
  <si>
    <t>1. kolo</t>
  </si>
  <si>
    <t>Kategorie B1</t>
  </si>
  <si>
    <t>Pořadí</t>
  </si>
  <si>
    <t>Jméno</t>
  </si>
  <si>
    <t>kat.</t>
  </si>
  <si>
    <t>I.</t>
  </si>
  <si>
    <t>II.</t>
  </si>
  <si>
    <t>III.</t>
  </si>
  <si>
    <t>IV.</t>
  </si>
  <si>
    <t>V.</t>
  </si>
  <si>
    <t>VI.</t>
  </si>
  <si>
    <t>celkem</t>
  </si>
  <si>
    <t>přípočet</t>
  </si>
  <si>
    <t>celkem + pp</t>
  </si>
  <si>
    <t>průměr</t>
  </si>
  <si>
    <t>nejl. hra</t>
  </si>
  <si>
    <t>oddíl</t>
  </si>
  <si>
    <t>B-1</t>
  </si>
  <si>
    <t>Krch Michal</t>
  </si>
  <si>
    <t>Budil Ivo</t>
  </si>
  <si>
    <t>TJ Zora Praha</t>
  </si>
  <si>
    <t>Kunovjánková Iveta</t>
  </si>
  <si>
    <t>TJ Jiskra Kyjov</t>
  </si>
  <si>
    <t>Hradil Milan</t>
  </si>
  <si>
    <t xml:space="preserve">     Sk Handicap Zlín</t>
  </si>
  <si>
    <t>Kategorie B2</t>
  </si>
  <si>
    <t>Macháček Karel</t>
  </si>
  <si>
    <t>B-2</t>
  </si>
  <si>
    <t>SK Slavia Praha OZP</t>
  </si>
  <si>
    <t>Hasala Jaromír</t>
  </si>
  <si>
    <t>Reichel Jiří</t>
  </si>
  <si>
    <t>Jurkovič Miroslav</t>
  </si>
  <si>
    <t>Gut Pavel</t>
  </si>
  <si>
    <t>BC Bowlingzone Blinds</t>
  </si>
  <si>
    <t>Dluská Jitka</t>
  </si>
  <si>
    <t>Kategorie B3</t>
  </si>
  <si>
    <t>Macháčková Věra</t>
  </si>
  <si>
    <t>B-3</t>
  </si>
  <si>
    <t>BSC Praha</t>
  </si>
  <si>
    <t>Gruncl Josef</t>
  </si>
  <si>
    <t>2. kolo</t>
  </si>
  <si>
    <t>3. kolo</t>
  </si>
  <si>
    <t>Hurtová Ludmila</t>
  </si>
  <si>
    <t>Vrbová Irena</t>
  </si>
  <si>
    <t>Kategorie TP</t>
  </si>
  <si>
    <t xml:space="preserve">Hlavní rozhodčí: </t>
  </si>
  <si>
    <t>Hejcmanová Karla</t>
  </si>
  <si>
    <t>Poláková Petra</t>
  </si>
  <si>
    <t>Marinčič Ludovít</t>
  </si>
  <si>
    <t>SK Handicap Zlín</t>
  </si>
  <si>
    <t xml:space="preserve">  Gruncl Josef</t>
  </si>
  <si>
    <t>Marinčič Ĺudovít</t>
  </si>
  <si>
    <t>Hlavní rozhodčí:  Gutová Marie</t>
  </si>
  <si>
    <t>4. kolo</t>
  </si>
  <si>
    <t>5. kolo</t>
  </si>
  <si>
    <t>Kochman Tomáš</t>
  </si>
  <si>
    <t>TPB9</t>
  </si>
  <si>
    <t xml:space="preserve">                  Kategorie TP</t>
  </si>
  <si>
    <t xml:space="preserve">                       Hlavní rozhodčí: </t>
  </si>
  <si>
    <t>6. kolo</t>
  </si>
  <si>
    <t xml:space="preserve">  Kochman Tomáš</t>
  </si>
  <si>
    <t>Mizerová Magdalena</t>
  </si>
  <si>
    <t>Mizerová Magdaléna</t>
  </si>
  <si>
    <t>u zábradlí</t>
  </si>
  <si>
    <t>Vrbová Ludmila</t>
  </si>
  <si>
    <t>4.</t>
  </si>
  <si>
    <t>5.</t>
  </si>
  <si>
    <t>6.</t>
  </si>
  <si>
    <t>1.</t>
  </si>
  <si>
    <t>2.</t>
  </si>
  <si>
    <t>3.</t>
  </si>
  <si>
    <t>Jíra Jaroslav</t>
  </si>
  <si>
    <t xml:space="preserve">  Jíra Jaroslav</t>
  </si>
  <si>
    <t>Matouš Roman</t>
  </si>
  <si>
    <t>B3</t>
  </si>
  <si>
    <t>průměr podle odehra ných her</t>
  </si>
  <si>
    <t xml:space="preserve">Skokan roku </t>
  </si>
  <si>
    <t>rozdíl</t>
  </si>
  <si>
    <t>2022/2023</t>
  </si>
  <si>
    <t>Vypracovala: Gutová Marie</t>
  </si>
  <si>
    <t>Brány nejlepší 2 výsledky ze dvou sezón.</t>
  </si>
  <si>
    <t>26. listopadu 2023- Olomouc Šantovka</t>
  </si>
  <si>
    <t>Mistrovství České republiky 2023/2024 - kvalifikační turnaj</t>
  </si>
  <si>
    <t>Vítek Ondřej</t>
  </si>
  <si>
    <t>TPB4</t>
  </si>
  <si>
    <t>2</t>
  </si>
  <si>
    <t>3</t>
  </si>
  <si>
    <t xml:space="preserve">  Turčyn   Jaroslav Jaroslavoveč</t>
  </si>
  <si>
    <t>21. ledna 2024 - BB bowling Brno, Líšeň</t>
  </si>
  <si>
    <t>17. února 2024 - Bowling Olomouc - Šantovka</t>
  </si>
  <si>
    <t>20. dubna 2024  -  Bowling Olomouc -  Šantovka</t>
  </si>
  <si>
    <t>Kvalifikační turnaje sezóny 2023/2024</t>
  </si>
  <si>
    <t>2023/2024</t>
  </si>
  <si>
    <t>Pongrác Milan</t>
  </si>
  <si>
    <t>BSC Slovakia</t>
  </si>
  <si>
    <t>Kategorie TPB</t>
  </si>
  <si>
    <t xml:space="preserve">    Kochman Tomáš</t>
  </si>
  <si>
    <t xml:space="preserve">   Marcin Štefan</t>
  </si>
  <si>
    <t xml:space="preserve">  Rajtárová Mária</t>
  </si>
  <si>
    <t xml:space="preserve">   Marcinko Miroslav</t>
  </si>
  <si>
    <t>Škrachová Marie</t>
  </si>
  <si>
    <t>Turčyn Jaroslav Jaroslavovyč</t>
  </si>
  <si>
    <t xml:space="preserve">  Turčyn   Jaroslav Jaroslavovyč</t>
  </si>
  <si>
    <t xml:space="preserve">  Marcinko Miroslav</t>
  </si>
  <si>
    <t xml:space="preserve">  Turčyn Jaroslav Jaroslavovyč</t>
  </si>
  <si>
    <t>23. března 2024 - Praha - Žižkov</t>
  </si>
  <si>
    <t xml:space="preserve">  Loučka Michal</t>
  </si>
  <si>
    <t>5 - 6</t>
  </si>
  <si>
    <t xml:space="preserve">  Škrachová Marie</t>
  </si>
  <si>
    <t>Hasala Ivo</t>
  </si>
  <si>
    <t xml:space="preserve">               nehodnotí se</t>
  </si>
  <si>
    <t xml:space="preserve">            nehodnotí se</t>
  </si>
  <si>
    <t xml:space="preserve">  Turčyn   Jaroslav   Jaroslavoveč</t>
  </si>
  <si>
    <t>11. května 2024  -  X Bowling Prosek - Praha</t>
  </si>
  <si>
    <t>Hlavní rozhodčí:</t>
  </si>
  <si>
    <t>Loučka Michal</t>
  </si>
  <si>
    <t>Pořadí podle průměrů z odehraných 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</si>
</sst>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1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left" vertical="center"/>
    </xf>
    <xf numFmtId="1" fontId="2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left" vertical="center" indent="1"/>
    </xf>
    <xf numFmtId="0" fontId="2" fillId="0" borderId="2" xfId="0" applyFont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left" vertical="center" indent="1"/>
    </xf>
    <xf numFmtId="1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1" fontId="1" fillId="0" borderId="0" xfId="0" applyNumberFormat="1" applyFont="1" applyAlignment="1">
      <alignment horizontal="left" vertical="center" indent="1"/>
    </xf>
    <xf numFmtId="0" fontId="5" fillId="0" borderId="0" xfId="0" applyFont="1"/>
    <xf numFmtId="0" fontId="2" fillId="0" borderId="8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left" vertical="center" inden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" fontId="6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 vertical="center" indent="1"/>
    </xf>
    <xf numFmtId="1" fontId="6" fillId="0" borderId="10" xfId="0" applyNumberFormat="1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>
      <alignment horizontal="left" vertical="center" indent="1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/>
    <xf numFmtId="1" fontId="6" fillId="0" borderId="0" xfId="0" applyNumberFormat="1" applyFont="1"/>
    <xf numFmtId="0" fontId="6" fillId="0" borderId="0" xfId="0" applyFont="1" applyAlignment="1">
      <alignment horizontal="center" vertical="center"/>
    </xf>
    <xf numFmtId="1" fontId="6" fillId="0" borderId="8" xfId="0" applyNumberFormat="1" applyFont="1" applyBorder="1" applyAlignment="1">
      <alignment horizontal="left" vertical="center" indent="1"/>
    </xf>
    <xf numFmtId="0" fontId="6" fillId="0" borderId="8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left" vertical="center" indent="1"/>
    </xf>
    <xf numFmtId="1" fontId="7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2" fillId="0" borderId="8" xfId="0" applyNumberFormat="1" applyFont="1" applyBorder="1" applyAlignment="1">
      <alignment horizontal="left" vertical="center" indent="1"/>
    </xf>
    <xf numFmtId="0" fontId="5" fillId="0" borderId="2" xfId="0" applyFont="1" applyBorder="1"/>
    <xf numFmtId="1" fontId="7" fillId="0" borderId="2" xfId="0" applyNumberFormat="1" applyFont="1" applyBorder="1" applyAlignment="1">
      <alignment vertical="center"/>
    </xf>
    <xf numFmtId="1" fontId="6" fillId="0" borderId="1" xfId="0" applyNumberFormat="1" applyFont="1" applyBorder="1"/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8" xfId="0" applyFont="1" applyBorder="1"/>
    <xf numFmtId="1" fontId="6" fillId="0" borderId="8" xfId="0" applyNumberFormat="1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/>
    </xf>
    <xf numFmtId="0" fontId="2" fillId="4" borderId="15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/>
    <xf numFmtId="0" fontId="4" fillId="0" borderId="2" xfId="0" applyFont="1" applyBorder="1"/>
    <xf numFmtId="0" fontId="2" fillId="0" borderId="0" xfId="0" applyFont="1" applyAlignment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11" fillId="0" borderId="0" xfId="0" applyFont="1"/>
    <xf numFmtId="1" fontId="2" fillId="0" borderId="1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3" borderId="24" xfId="0" applyNumberFormat="1" applyFont="1" applyFill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4" fillId="0" borderId="8" xfId="0" applyFont="1" applyBorder="1"/>
    <xf numFmtId="1" fontId="2" fillId="0" borderId="41" xfId="0" applyNumberFormat="1" applyFont="1" applyBorder="1" applyAlignment="1">
      <alignment horizontal="center" vertical="center"/>
    </xf>
    <xf numFmtId="1" fontId="2" fillId="0" borderId="43" xfId="0" applyNumberFormat="1" applyFont="1" applyBorder="1" applyAlignment="1">
      <alignment horizontal="center" vertical="center"/>
    </xf>
    <xf numFmtId="1" fontId="12" fillId="0" borderId="41" xfId="0" applyNumberFormat="1" applyFont="1" applyBorder="1" applyAlignment="1">
      <alignment horizontal="center" vertical="center"/>
    </xf>
    <xf numFmtId="1" fontId="2" fillId="0" borderId="44" xfId="0" applyNumberFormat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left" vertical="center" indent="1"/>
    </xf>
    <xf numFmtId="49" fontId="2" fillId="2" borderId="4" xfId="0" applyNumberFormat="1" applyFont="1" applyFill="1" applyBorder="1" applyAlignment="1">
      <alignment horizontal="center" vertical="center"/>
    </xf>
    <xf numFmtId="1" fontId="6" fillId="0" borderId="16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2" fillId="2" borderId="8" xfId="0" applyNumberFormat="1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vertical="center"/>
    </xf>
    <xf numFmtId="0" fontId="6" fillId="6" borderId="2" xfId="0" applyFont="1" applyFill="1" applyBorder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6" fillId="4" borderId="2" xfId="0" applyFont="1" applyFill="1" applyBorder="1"/>
    <xf numFmtId="1" fontId="6" fillId="0" borderId="0" xfId="0" applyNumberFormat="1" applyFont="1" applyAlignment="1">
      <alignment horizontal="right" vertical="center"/>
    </xf>
    <xf numFmtId="0" fontId="13" fillId="0" borderId="2" xfId="0" applyFont="1" applyBorder="1"/>
    <xf numFmtId="0" fontId="2" fillId="0" borderId="8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" fontId="7" fillId="3" borderId="0" xfId="0" applyNumberFormat="1" applyFont="1" applyFill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6" fillId="0" borderId="47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1" fontId="6" fillId="5" borderId="2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0" borderId="12" xfId="0" applyFont="1" applyBorder="1"/>
    <xf numFmtId="1" fontId="2" fillId="0" borderId="6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" fontId="2" fillId="2" borderId="49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 vertical="center"/>
    </xf>
    <xf numFmtId="1" fontId="2" fillId="0" borderId="51" xfId="0" applyNumberFormat="1" applyFont="1" applyBorder="1" applyAlignment="1">
      <alignment horizontal="center" vertical="center"/>
    </xf>
    <xf numFmtId="1" fontId="2" fillId="0" borderId="52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2" xfId="0" applyFont="1" applyBorder="1"/>
    <xf numFmtId="0" fontId="9" fillId="0" borderId="0" xfId="0" applyFont="1" applyAlignment="1">
      <alignment horizontal="center"/>
    </xf>
    <xf numFmtId="0" fontId="8" fillId="0" borderId="0" xfId="0" applyFont="1"/>
    <xf numFmtId="0" fontId="6" fillId="0" borderId="2" xfId="0" applyFont="1" applyBorder="1" applyAlignment="1">
      <alignment vertical="center"/>
    </xf>
    <xf numFmtId="1" fontId="2" fillId="0" borderId="7" xfId="0" applyNumberFormat="1" applyFont="1" applyBorder="1" applyAlignment="1">
      <alignment horizontal="center" vertical="center"/>
    </xf>
    <xf numFmtId="1" fontId="13" fillId="0" borderId="41" xfId="0" applyNumberFormat="1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15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" fontId="2" fillId="7" borderId="24" xfId="0" applyNumberFormat="1" applyFont="1" applyFill="1" applyBorder="1" applyAlignment="1">
      <alignment horizontal="center" vertical="center"/>
    </xf>
    <xf numFmtId="1" fontId="2" fillId="6" borderId="24" xfId="0" applyNumberFormat="1" applyFont="1" applyFill="1" applyBorder="1" applyAlignment="1">
      <alignment horizontal="center" vertical="center"/>
    </xf>
    <xf numFmtId="1" fontId="2" fillId="6" borderId="40" xfId="0" applyNumberFormat="1" applyFont="1" applyFill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>
      <alignment horizontal="left" vertical="center" indent="1"/>
    </xf>
    <xf numFmtId="1" fontId="2" fillId="6" borderId="23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" fontId="13" fillId="6" borderId="40" xfId="0" applyNumberFormat="1" applyFont="1" applyFill="1" applyBorder="1" applyAlignment="1">
      <alignment horizontal="center" vertical="center"/>
    </xf>
    <xf numFmtId="1" fontId="13" fillId="0" borderId="45" xfId="0" applyNumberFormat="1" applyFont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1" fontId="2" fillId="7" borderId="1" xfId="0" applyNumberFormat="1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/>
    </xf>
    <xf numFmtId="1" fontId="2" fillId="6" borderId="8" xfId="0" applyNumberFormat="1" applyFont="1" applyFill="1" applyBorder="1" applyAlignment="1">
      <alignment horizontal="left" vertical="center" indent="1"/>
    </xf>
    <xf numFmtId="0" fontId="2" fillId="6" borderId="8" xfId="0" applyFont="1" applyFill="1" applyBorder="1" applyAlignment="1">
      <alignment horizontal="center" vertical="center"/>
    </xf>
    <xf numFmtId="1" fontId="2" fillId="6" borderId="8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8" fillId="6" borderId="2" xfId="0" applyFont="1" applyFill="1" applyBorder="1"/>
    <xf numFmtId="0" fontId="8" fillId="6" borderId="2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 vertical="center"/>
    </xf>
    <xf numFmtId="1" fontId="2" fillId="6" borderId="35" xfId="0" applyNumberFormat="1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1" fontId="2" fillId="6" borderId="25" xfId="0" applyNumberFormat="1" applyFont="1" applyFill="1" applyBorder="1" applyAlignment="1">
      <alignment horizontal="center" vertical="center"/>
    </xf>
    <xf numFmtId="1" fontId="2" fillId="6" borderId="4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0"/>
  <sheetViews>
    <sheetView workbookViewId="0">
      <selection activeCell="U48" sqref="U48"/>
    </sheetView>
  </sheetViews>
  <sheetFormatPr defaultRowHeight="15" x14ac:dyDescent="0.25"/>
  <cols>
    <col min="3" max="3" width="23.140625" customWidth="1"/>
    <col min="5" max="5" width="9.140625" customWidth="1"/>
    <col min="13" max="13" width="12.85546875" customWidth="1"/>
    <col min="14" max="14" width="30.7109375" customWidth="1"/>
  </cols>
  <sheetData>
    <row r="1" spans="2:14" ht="15.75" x14ac:dyDescent="0.25"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1"/>
      <c r="M1" s="1"/>
      <c r="N1" s="1"/>
    </row>
    <row r="2" spans="2:14" ht="15.75" x14ac:dyDescent="0.25">
      <c r="B2" s="2"/>
      <c r="C2" s="35"/>
      <c r="D2" s="35"/>
      <c r="E2" s="35" t="s">
        <v>91</v>
      </c>
      <c r="F2" s="35"/>
      <c r="G2" s="35"/>
      <c r="H2" s="2"/>
      <c r="I2" s="2"/>
      <c r="J2" s="2"/>
      <c r="K2" s="2"/>
      <c r="L2" s="1"/>
      <c r="M2" s="1"/>
      <c r="N2" s="1"/>
    </row>
    <row r="3" spans="2:14" ht="15.75" x14ac:dyDescent="0.25"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1"/>
      <c r="M3" s="1"/>
      <c r="N3" s="1"/>
    </row>
    <row r="4" spans="2:14" ht="15.75" x14ac:dyDescent="0.25">
      <c r="B4" s="1"/>
      <c r="C4" s="4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15.75" x14ac:dyDescent="0.25"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63" x14ac:dyDescent="0.25">
      <c r="B6" s="5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15</v>
      </c>
      <c r="M6" s="96" t="s">
        <v>75</v>
      </c>
      <c r="N6" s="3" t="s">
        <v>16</v>
      </c>
    </row>
    <row r="7" spans="2:14" ht="15.75" x14ac:dyDescent="0.25">
      <c r="B7" s="10">
        <v>1</v>
      </c>
      <c r="C7" s="9" t="s">
        <v>18</v>
      </c>
      <c r="D7" s="10" t="s">
        <v>17</v>
      </c>
      <c r="E7" s="10">
        <v>622</v>
      </c>
      <c r="F7" s="10">
        <v>0</v>
      </c>
      <c r="G7" s="12">
        <v>563</v>
      </c>
      <c r="H7" s="10">
        <v>646</v>
      </c>
      <c r="I7" s="10">
        <v>0</v>
      </c>
      <c r="J7" s="10">
        <v>674</v>
      </c>
      <c r="K7" s="10">
        <f t="shared" ref="K7:K12" si="0">SUM(E7:J7)</f>
        <v>2505</v>
      </c>
      <c r="L7" s="10">
        <f t="shared" ref="L7:L12" si="1">MAX(E7:J7)</f>
        <v>674</v>
      </c>
      <c r="M7" s="10">
        <f>SUM(K7/4)</f>
        <v>626.25</v>
      </c>
      <c r="N7" s="11" t="s">
        <v>33</v>
      </c>
    </row>
    <row r="8" spans="2:14" ht="15.75" x14ac:dyDescent="0.25">
      <c r="B8" s="10">
        <v>2</v>
      </c>
      <c r="C8" s="9" t="s">
        <v>19</v>
      </c>
      <c r="D8" s="10" t="s">
        <v>17</v>
      </c>
      <c r="E8" s="10">
        <v>505</v>
      </c>
      <c r="F8" s="10">
        <v>567</v>
      </c>
      <c r="G8" s="10">
        <v>573</v>
      </c>
      <c r="H8" s="10">
        <v>568</v>
      </c>
      <c r="I8" s="10">
        <v>0</v>
      </c>
      <c r="J8" s="10">
        <v>0</v>
      </c>
      <c r="K8" s="10">
        <f t="shared" si="0"/>
        <v>2213</v>
      </c>
      <c r="L8" s="10">
        <f t="shared" si="1"/>
        <v>573</v>
      </c>
      <c r="M8" s="10">
        <f>SUM(K8/4)</f>
        <v>553.25</v>
      </c>
      <c r="N8" s="11" t="s">
        <v>20</v>
      </c>
    </row>
    <row r="9" spans="2:14" ht="31.5" x14ac:dyDescent="0.25">
      <c r="B9" s="10">
        <v>3</v>
      </c>
      <c r="C9" s="136" t="s">
        <v>87</v>
      </c>
      <c r="D9" s="10" t="s">
        <v>17</v>
      </c>
      <c r="E9" s="11">
        <v>467</v>
      </c>
      <c r="F9" s="11">
        <v>0</v>
      </c>
      <c r="G9" s="11">
        <v>505</v>
      </c>
      <c r="H9" s="11">
        <v>478</v>
      </c>
      <c r="I9" s="11">
        <v>0</v>
      </c>
      <c r="J9" s="11">
        <v>701</v>
      </c>
      <c r="K9" s="11">
        <f t="shared" si="0"/>
        <v>2151</v>
      </c>
      <c r="L9" s="10">
        <f t="shared" si="1"/>
        <v>701</v>
      </c>
      <c r="M9" s="10">
        <f>SUM(K9/4)</f>
        <v>537.75</v>
      </c>
      <c r="N9" s="11" t="s">
        <v>33</v>
      </c>
    </row>
    <row r="10" spans="2:14" ht="15.75" x14ac:dyDescent="0.25">
      <c r="B10" s="10">
        <v>4</v>
      </c>
      <c r="C10" s="9" t="s">
        <v>21</v>
      </c>
      <c r="D10" s="10" t="s">
        <v>17</v>
      </c>
      <c r="E10" s="10">
        <v>479</v>
      </c>
      <c r="F10" s="10">
        <v>451</v>
      </c>
      <c r="G10" s="10">
        <v>453</v>
      </c>
      <c r="H10" s="10">
        <v>0</v>
      </c>
      <c r="I10" s="10">
        <v>500</v>
      </c>
      <c r="J10" s="10">
        <v>0</v>
      </c>
      <c r="K10" s="10">
        <f t="shared" si="0"/>
        <v>1883</v>
      </c>
      <c r="L10" s="10">
        <f t="shared" si="1"/>
        <v>500</v>
      </c>
      <c r="M10" s="10">
        <f>SUM(K10/4)</f>
        <v>470.75</v>
      </c>
      <c r="N10" s="11" t="s">
        <v>22</v>
      </c>
    </row>
    <row r="11" spans="2:14" ht="15.75" x14ac:dyDescent="0.25">
      <c r="B11" s="11">
        <v>5</v>
      </c>
      <c r="C11" s="9" t="s">
        <v>71</v>
      </c>
      <c r="D11" s="10" t="s">
        <v>17</v>
      </c>
      <c r="E11" s="10">
        <v>299</v>
      </c>
      <c r="F11" s="10">
        <v>451</v>
      </c>
      <c r="G11" s="10">
        <v>365</v>
      </c>
      <c r="H11" s="10">
        <v>394</v>
      </c>
      <c r="I11" s="10">
        <v>350</v>
      </c>
      <c r="J11" s="10">
        <v>0</v>
      </c>
      <c r="K11" s="10">
        <f t="shared" si="0"/>
        <v>1859</v>
      </c>
      <c r="L11" s="10">
        <f t="shared" si="1"/>
        <v>451</v>
      </c>
      <c r="M11" s="10">
        <f>SUM(K11/5)</f>
        <v>371.8</v>
      </c>
      <c r="N11" s="11" t="s">
        <v>20</v>
      </c>
    </row>
    <row r="12" spans="2:14" ht="15.75" x14ac:dyDescent="0.25">
      <c r="B12" s="10">
        <v>6</v>
      </c>
      <c r="C12" s="9" t="s">
        <v>23</v>
      </c>
      <c r="D12" s="10" t="s">
        <v>17</v>
      </c>
      <c r="E12" s="14">
        <v>0</v>
      </c>
      <c r="F12" s="14">
        <v>0</v>
      </c>
      <c r="G12" s="14">
        <v>0</v>
      </c>
      <c r="H12" s="14">
        <v>522</v>
      </c>
      <c r="I12" s="14">
        <v>0</v>
      </c>
      <c r="J12" s="14">
        <v>482</v>
      </c>
      <c r="K12" s="10">
        <f t="shared" si="0"/>
        <v>1004</v>
      </c>
      <c r="L12" s="10">
        <f t="shared" si="1"/>
        <v>522</v>
      </c>
      <c r="M12" s="10">
        <f>SUM(K12/2)</f>
        <v>502</v>
      </c>
      <c r="N12" s="14" t="s">
        <v>24</v>
      </c>
    </row>
    <row r="13" spans="2:14" ht="15.75" x14ac:dyDescent="0.25">
      <c r="B13" s="3"/>
      <c r="C13" s="16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ht="15.75" x14ac:dyDescent="0.25">
      <c r="B14" s="3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3"/>
      <c r="M14" s="3"/>
      <c r="N14" s="3"/>
    </row>
    <row r="15" spans="2:14" ht="15.75" x14ac:dyDescent="0.25">
      <c r="B15" s="3"/>
      <c r="C15" s="4"/>
      <c r="D15" s="5"/>
      <c r="E15" s="5"/>
      <c r="F15" s="5"/>
      <c r="G15" s="5"/>
      <c r="H15" s="5"/>
      <c r="I15" s="5"/>
      <c r="J15" s="5"/>
      <c r="K15" s="5"/>
      <c r="L15" s="3"/>
      <c r="M15" s="3"/>
      <c r="N15" s="3"/>
    </row>
    <row r="16" spans="2:14" ht="63" x14ac:dyDescent="0.25">
      <c r="B16" s="5" t="s">
        <v>2</v>
      </c>
      <c r="C16" s="3" t="s">
        <v>3</v>
      </c>
      <c r="D16" s="3" t="s">
        <v>4</v>
      </c>
      <c r="E16" s="3" t="s">
        <v>5</v>
      </c>
      <c r="F16" s="3" t="s">
        <v>6</v>
      </c>
      <c r="G16" s="3" t="s">
        <v>7</v>
      </c>
      <c r="H16" s="3" t="s">
        <v>8</v>
      </c>
      <c r="I16" s="3" t="s">
        <v>9</v>
      </c>
      <c r="J16" s="3" t="s">
        <v>10</v>
      </c>
      <c r="K16" s="3" t="s">
        <v>11</v>
      </c>
      <c r="L16" s="3" t="s">
        <v>15</v>
      </c>
      <c r="M16" s="96" t="s">
        <v>75</v>
      </c>
      <c r="N16" s="5"/>
    </row>
    <row r="17" spans="2:14" ht="15.75" x14ac:dyDescent="0.25">
      <c r="B17" s="48">
        <v>1</v>
      </c>
      <c r="C17" s="9" t="s">
        <v>26</v>
      </c>
      <c r="D17" s="10" t="s">
        <v>27</v>
      </c>
      <c r="E17" s="10">
        <v>910</v>
      </c>
      <c r="F17" s="10">
        <v>818</v>
      </c>
      <c r="G17" s="10">
        <v>904</v>
      </c>
      <c r="H17" s="10">
        <v>1026</v>
      </c>
      <c r="I17" s="10">
        <v>960</v>
      </c>
      <c r="J17" s="10">
        <v>1064</v>
      </c>
      <c r="K17" s="10">
        <f t="shared" ref="K17:K24" si="2">SUM(E17:J17)</f>
        <v>5682</v>
      </c>
      <c r="L17" s="10">
        <f t="shared" ref="L17:L24" si="3">MAX(E17:J17)</f>
        <v>1064</v>
      </c>
      <c r="M17" s="10">
        <f>SUM(K17/6)</f>
        <v>947</v>
      </c>
      <c r="N17" s="11" t="s">
        <v>28</v>
      </c>
    </row>
    <row r="18" spans="2:14" ht="15.75" x14ac:dyDescent="0.25">
      <c r="B18" s="48">
        <v>2</v>
      </c>
      <c r="C18" s="9" t="s">
        <v>29</v>
      </c>
      <c r="D18" s="10" t="s">
        <v>27</v>
      </c>
      <c r="E18" s="10">
        <v>1078</v>
      </c>
      <c r="F18" s="10">
        <v>1117</v>
      </c>
      <c r="G18" s="10">
        <v>1158</v>
      </c>
      <c r="H18" s="10">
        <v>1072</v>
      </c>
      <c r="I18" s="10">
        <v>1015</v>
      </c>
      <c r="J18" s="10">
        <v>0</v>
      </c>
      <c r="K18" s="10">
        <f t="shared" si="2"/>
        <v>5440</v>
      </c>
      <c r="L18" s="10">
        <f t="shared" si="3"/>
        <v>1158</v>
      </c>
      <c r="M18" s="10">
        <f>SUM(K18/5)</f>
        <v>1088</v>
      </c>
      <c r="N18" s="11" t="s">
        <v>22</v>
      </c>
    </row>
    <row r="19" spans="2:14" ht="15.75" x14ac:dyDescent="0.25">
      <c r="B19" s="48">
        <v>3</v>
      </c>
      <c r="C19" s="9" t="s">
        <v>30</v>
      </c>
      <c r="D19" s="10" t="s">
        <v>27</v>
      </c>
      <c r="E19" s="10">
        <v>777</v>
      </c>
      <c r="F19" s="10">
        <v>713</v>
      </c>
      <c r="G19" s="10">
        <v>625</v>
      </c>
      <c r="H19" s="10">
        <v>779</v>
      </c>
      <c r="I19" s="10">
        <v>0</v>
      </c>
      <c r="J19" s="10">
        <v>713</v>
      </c>
      <c r="K19" s="10">
        <f t="shared" si="2"/>
        <v>3607</v>
      </c>
      <c r="L19" s="10">
        <f t="shared" si="3"/>
        <v>779</v>
      </c>
      <c r="M19" s="10">
        <f>SUM(K19/5)</f>
        <v>721.4</v>
      </c>
      <c r="N19" s="11" t="s">
        <v>28</v>
      </c>
    </row>
    <row r="20" spans="2:14" ht="15.75" x14ac:dyDescent="0.25">
      <c r="B20" s="48">
        <v>4</v>
      </c>
      <c r="C20" s="9" t="s">
        <v>47</v>
      </c>
      <c r="D20" s="10" t="s">
        <v>27</v>
      </c>
      <c r="E20" s="10">
        <v>0</v>
      </c>
      <c r="F20" s="10">
        <v>828</v>
      </c>
      <c r="G20" s="10">
        <v>0</v>
      </c>
      <c r="H20" s="10">
        <v>816</v>
      </c>
      <c r="I20" s="10">
        <v>821</v>
      </c>
      <c r="J20" s="10">
        <v>931</v>
      </c>
      <c r="K20" s="10">
        <f t="shared" si="2"/>
        <v>3396</v>
      </c>
      <c r="L20" s="10">
        <f t="shared" si="3"/>
        <v>931</v>
      </c>
      <c r="M20" s="10">
        <f>SUM(K20/4)</f>
        <v>849</v>
      </c>
      <c r="N20" s="11" t="s">
        <v>20</v>
      </c>
    </row>
    <row r="21" spans="2:14" ht="15.75" x14ac:dyDescent="0.25">
      <c r="B21" s="48">
        <v>5</v>
      </c>
      <c r="C21" s="133" t="s">
        <v>93</v>
      </c>
      <c r="D21" s="28" t="s">
        <v>27</v>
      </c>
      <c r="E21" s="28">
        <v>0</v>
      </c>
      <c r="F21" s="28">
        <v>455</v>
      </c>
      <c r="G21" s="28">
        <v>489</v>
      </c>
      <c r="H21" s="28">
        <v>550</v>
      </c>
      <c r="I21" s="28">
        <v>590</v>
      </c>
      <c r="J21" s="28">
        <v>0</v>
      </c>
      <c r="K21" s="28">
        <f t="shared" si="2"/>
        <v>2084</v>
      </c>
      <c r="L21" s="28">
        <f t="shared" si="3"/>
        <v>590</v>
      </c>
      <c r="M21" s="28">
        <f>SUM(K21/4)</f>
        <v>521</v>
      </c>
      <c r="N21" s="32" t="s">
        <v>28</v>
      </c>
    </row>
    <row r="22" spans="2:14" ht="15.75" x14ac:dyDescent="0.25">
      <c r="B22" s="48">
        <v>6</v>
      </c>
      <c r="C22" s="9" t="s">
        <v>32</v>
      </c>
      <c r="D22" s="10" t="s">
        <v>27</v>
      </c>
      <c r="E22" s="10">
        <v>378</v>
      </c>
      <c r="F22" s="10">
        <v>523</v>
      </c>
      <c r="G22" s="10">
        <v>409</v>
      </c>
      <c r="H22" s="10">
        <v>623</v>
      </c>
      <c r="I22" s="10">
        <v>0</v>
      </c>
      <c r="J22" s="10">
        <v>0</v>
      </c>
      <c r="K22" s="10">
        <f t="shared" si="2"/>
        <v>1933</v>
      </c>
      <c r="L22" s="10">
        <f t="shared" si="3"/>
        <v>623</v>
      </c>
      <c r="M22" s="10">
        <f>SUM(K22/4)</f>
        <v>483.25</v>
      </c>
      <c r="N22" s="11" t="s">
        <v>22</v>
      </c>
    </row>
    <row r="23" spans="2:14" ht="15.75" x14ac:dyDescent="0.25">
      <c r="B23" s="97">
        <v>7</v>
      </c>
      <c r="C23" s="21" t="s">
        <v>46</v>
      </c>
      <c r="D23" s="15" t="s">
        <v>27</v>
      </c>
      <c r="E23" s="15">
        <v>0</v>
      </c>
      <c r="F23" s="15">
        <v>0</v>
      </c>
      <c r="G23" s="15">
        <v>0</v>
      </c>
      <c r="H23" s="15">
        <v>486</v>
      </c>
      <c r="I23" s="15">
        <v>533</v>
      </c>
      <c r="J23" s="15">
        <v>489</v>
      </c>
      <c r="K23" s="15">
        <f t="shared" si="2"/>
        <v>1508</v>
      </c>
      <c r="L23" s="15">
        <f t="shared" si="3"/>
        <v>533</v>
      </c>
      <c r="M23" s="15">
        <f>SUM(K23/3)</f>
        <v>502.66666666666669</v>
      </c>
      <c r="N23" s="11" t="s">
        <v>33</v>
      </c>
    </row>
    <row r="24" spans="2:14" ht="15.75" x14ac:dyDescent="0.25">
      <c r="B24" s="97">
        <v>8</v>
      </c>
      <c r="C24" s="9" t="s">
        <v>109</v>
      </c>
      <c r="D24" s="10" t="s">
        <v>27</v>
      </c>
      <c r="E24" s="10">
        <v>0</v>
      </c>
      <c r="F24" s="10">
        <v>0</v>
      </c>
      <c r="G24" s="10">
        <v>0</v>
      </c>
      <c r="H24" s="10">
        <v>0</v>
      </c>
      <c r="I24" s="10">
        <v>802</v>
      </c>
      <c r="J24" s="10">
        <v>0</v>
      </c>
      <c r="K24" s="10">
        <f t="shared" si="2"/>
        <v>802</v>
      </c>
      <c r="L24" s="10">
        <f t="shared" si="3"/>
        <v>802</v>
      </c>
      <c r="M24" s="10">
        <f>SUM(K24/1)</f>
        <v>802</v>
      </c>
      <c r="N24" s="11" t="s">
        <v>22</v>
      </c>
    </row>
    <row r="25" spans="2:14" ht="15.75" x14ac:dyDescent="0.25">
      <c r="B25" s="19"/>
      <c r="C25" s="25"/>
      <c r="D25" s="5"/>
      <c r="E25" s="5"/>
      <c r="F25" s="5"/>
      <c r="G25" s="5"/>
      <c r="H25" s="5"/>
      <c r="I25" s="5"/>
      <c r="J25" s="5"/>
      <c r="K25" s="5"/>
      <c r="L25" s="5"/>
      <c r="M25" s="5"/>
      <c r="N25" s="3"/>
    </row>
    <row r="26" spans="2:14" ht="15.75" x14ac:dyDescent="0.25">
      <c r="B26" s="5"/>
      <c r="C26" s="4" t="s">
        <v>35</v>
      </c>
      <c r="D26" s="5"/>
      <c r="E26" s="5"/>
      <c r="F26" s="5"/>
      <c r="G26" s="5"/>
      <c r="H26" s="5"/>
      <c r="I26" s="5"/>
      <c r="J26" s="5"/>
      <c r="K26" s="5"/>
      <c r="L26" s="3"/>
      <c r="M26" s="3"/>
      <c r="N26" s="3"/>
    </row>
    <row r="27" spans="2:14" ht="15.75" x14ac:dyDescent="0.25">
      <c r="B27" s="5"/>
      <c r="C27" s="4"/>
      <c r="D27" s="5"/>
      <c r="E27" s="5"/>
      <c r="F27" s="5"/>
      <c r="G27" s="5"/>
      <c r="H27" s="5"/>
      <c r="I27" s="5"/>
      <c r="J27" s="5"/>
      <c r="K27" s="5"/>
      <c r="L27" s="3"/>
      <c r="M27" s="3"/>
      <c r="N27" s="3"/>
    </row>
    <row r="28" spans="2:14" ht="63" x14ac:dyDescent="0.25">
      <c r="B28" s="5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3" t="s">
        <v>8</v>
      </c>
      <c r="I28" s="3" t="s">
        <v>9</v>
      </c>
      <c r="J28" s="3" t="s">
        <v>10</v>
      </c>
      <c r="K28" s="3" t="s">
        <v>11</v>
      </c>
      <c r="L28" s="3" t="s">
        <v>15</v>
      </c>
      <c r="M28" s="96" t="s">
        <v>75</v>
      </c>
      <c r="N28" s="3" t="s">
        <v>16</v>
      </c>
    </row>
    <row r="29" spans="2:14" ht="15.75" x14ac:dyDescent="0.25">
      <c r="B29" s="10">
        <v>1</v>
      </c>
      <c r="C29" s="9" t="s">
        <v>36</v>
      </c>
      <c r="D29" s="10" t="s">
        <v>37</v>
      </c>
      <c r="E29" s="10">
        <v>1104</v>
      </c>
      <c r="F29" s="10">
        <v>1072</v>
      </c>
      <c r="G29" s="10">
        <v>1097</v>
      </c>
      <c r="H29" s="10">
        <v>1118</v>
      </c>
      <c r="I29" s="10">
        <v>1275</v>
      </c>
      <c r="J29" s="10">
        <v>1152</v>
      </c>
      <c r="K29" s="10">
        <f t="shared" ref="K29:K36" si="4">SUM(E29:J29)</f>
        <v>6818</v>
      </c>
      <c r="L29" s="10">
        <f t="shared" ref="L29:L36" si="5">MAX(E29:J29)</f>
        <v>1275</v>
      </c>
      <c r="M29" s="10">
        <f>SUM(K29/6)</f>
        <v>1136.3333333333333</v>
      </c>
      <c r="N29" s="11" t="s">
        <v>28</v>
      </c>
    </row>
    <row r="30" spans="2:14" ht="15.75" x14ac:dyDescent="0.25">
      <c r="B30" s="10">
        <v>2</v>
      </c>
      <c r="C30" s="9" t="s">
        <v>39</v>
      </c>
      <c r="D30" s="10" t="s">
        <v>37</v>
      </c>
      <c r="E30" s="10">
        <v>0</v>
      </c>
      <c r="F30" s="10">
        <v>0</v>
      </c>
      <c r="G30" s="10">
        <v>952</v>
      </c>
      <c r="H30" s="10">
        <v>920</v>
      </c>
      <c r="I30" s="10">
        <v>1186</v>
      </c>
      <c r="J30" s="10">
        <v>1095</v>
      </c>
      <c r="K30" s="10">
        <f t="shared" si="4"/>
        <v>4153</v>
      </c>
      <c r="L30" s="10">
        <f t="shared" si="5"/>
        <v>1186</v>
      </c>
      <c r="M30" s="10">
        <f>SUM(K30/4)</f>
        <v>1038.25</v>
      </c>
      <c r="N30" s="11" t="s">
        <v>33</v>
      </c>
    </row>
    <row r="31" spans="2:14" ht="15.75" x14ac:dyDescent="0.25">
      <c r="B31" s="10">
        <v>3</v>
      </c>
      <c r="C31" s="9" t="s">
        <v>48</v>
      </c>
      <c r="D31" s="10" t="s">
        <v>37</v>
      </c>
      <c r="E31" s="10">
        <v>0</v>
      </c>
      <c r="F31" s="10">
        <v>0</v>
      </c>
      <c r="G31" s="10">
        <v>886</v>
      </c>
      <c r="H31" s="10">
        <v>992</v>
      </c>
      <c r="I31" s="10">
        <v>1004</v>
      </c>
      <c r="J31" s="10">
        <v>1011</v>
      </c>
      <c r="K31" s="10">
        <f t="shared" si="4"/>
        <v>3893</v>
      </c>
      <c r="L31" s="10">
        <f t="shared" si="5"/>
        <v>1011</v>
      </c>
      <c r="M31" s="10">
        <f>SUM(K31/4)</f>
        <v>973.25</v>
      </c>
      <c r="N31" s="11" t="s">
        <v>33</v>
      </c>
    </row>
    <row r="32" spans="2:14" ht="15.75" x14ac:dyDescent="0.25">
      <c r="B32" s="10">
        <v>4</v>
      </c>
      <c r="C32" s="133" t="s">
        <v>73</v>
      </c>
      <c r="D32" s="32" t="s">
        <v>37</v>
      </c>
      <c r="E32" s="32">
        <v>882</v>
      </c>
      <c r="F32" s="32">
        <v>867</v>
      </c>
      <c r="G32" s="32">
        <v>0</v>
      </c>
      <c r="H32" s="32">
        <v>891</v>
      </c>
      <c r="I32" s="32">
        <v>1100</v>
      </c>
      <c r="J32" s="32">
        <v>0</v>
      </c>
      <c r="K32" s="32">
        <f t="shared" si="4"/>
        <v>3740</v>
      </c>
      <c r="L32" s="32">
        <f t="shared" si="5"/>
        <v>1100</v>
      </c>
      <c r="M32" s="10">
        <f>SUM(K32/4)</f>
        <v>935</v>
      </c>
      <c r="N32" s="11" t="s">
        <v>38</v>
      </c>
    </row>
    <row r="33" spans="2:16" ht="15.75" x14ac:dyDescent="0.25">
      <c r="B33" s="10">
        <v>5</v>
      </c>
      <c r="C33" s="9" t="s">
        <v>34</v>
      </c>
      <c r="D33" s="10" t="s">
        <v>37</v>
      </c>
      <c r="E33" s="10">
        <v>762</v>
      </c>
      <c r="F33" s="10">
        <v>0</v>
      </c>
      <c r="G33" s="10">
        <v>820</v>
      </c>
      <c r="H33" s="10">
        <v>891</v>
      </c>
      <c r="I33" s="10">
        <v>1028</v>
      </c>
      <c r="J33" s="10">
        <v>0</v>
      </c>
      <c r="K33" s="10">
        <f t="shared" si="4"/>
        <v>3501</v>
      </c>
      <c r="L33" s="10">
        <f t="shared" si="5"/>
        <v>1028</v>
      </c>
      <c r="M33" s="10">
        <f>SUM(K33/4)</f>
        <v>875.25</v>
      </c>
      <c r="N33" s="11" t="s">
        <v>33</v>
      </c>
    </row>
    <row r="34" spans="2:16" ht="15.75" x14ac:dyDescent="0.25">
      <c r="B34" s="10">
        <v>6</v>
      </c>
      <c r="C34" s="21" t="s">
        <v>43</v>
      </c>
      <c r="D34" s="32" t="s">
        <v>37</v>
      </c>
      <c r="E34" s="32">
        <v>0</v>
      </c>
      <c r="F34" s="32">
        <v>596</v>
      </c>
      <c r="G34" s="32">
        <v>567</v>
      </c>
      <c r="H34" s="32">
        <v>687</v>
      </c>
      <c r="I34" s="32">
        <v>574</v>
      </c>
      <c r="J34" s="32">
        <v>698</v>
      </c>
      <c r="K34" s="32">
        <f t="shared" si="4"/>
        <v>3122</v>
      </c>
      <c r="L34" s="28">
        <f t="shared" si="5"/>
        <v>698</v>
      </c>
      <c r="M34" s="10">
        <f>SUM(K34/5)</f>
        <v>624.4</v>
      </c>
      <c r="N34" s="31" t="s">
        <v>28</v>
      </c>
    </row>
    <row r="35" spans="2:16" ht="15.75" x14ac:dyDescent="0.25">
      <c r="B35" s="10">
        <v>7</v>
      </c>
      <c r="C35" s="21" t="s">
        <v>31</v>
      </c>
      <c r="D35" s="15" t="s">
        <v>37</v>
      </c>
      <c r="E35" s="193">
        <v>0</v>
      </c>
      <c r="F35" s="30">
        <v>0</v>
      </c>
      <c r="G35" s="30">
        <v>857</v>
      </c>
      <c r="H35" s="30">
        <v>970</v>
      </c>
      <c r="I35" s="30">
        <v>773</v>
      </c>
      <c r="J35" s="30">
        <v>0</v>
      </c>
      <c r="K35" s="30">
        <f t="shared" si="4"/>
        <v>2600</v>
      </c>
      <c r="L35" s="30">
        <f t="shared" si="5"/>
        <v>970</v>
      </c>
      <c r="M35" s="101">
        <f>SUM(K35/3)</f>
        <v>866.66666666666663</v>
      </c>
      <c r="N35" s="31" t="s">
        <v>22</v>
      </c>
    </row>
    <row r="36" spans="2:16" ht="15.75" x14ac:dyDescent="0.25">
      <c r="B36" s="30">
        <v>8</v>
      </c>
      <c r="C36" s="21" t="s">
        <v>42</v>
      </c>
      <c r="D36" s="23" t="s">
        <v>37</v>
      </c>
      <c r="E36" s="175">
        <v>0</v>
      </c>
      <c r="F36" s="176">
        <v>567</v>
      </c>
      <c r="G36" s="176">
        <v>0</v>
      </c>
      <c r="H36" s="176">
        <v>543</v>
      </c>
      <c r="I36" s="176">
        <v>0</v>
      </c>
      <c r="J36" s="176">
        <v>504</v>
      </c>
      <c r="K36" s="176">
        <f t="shared" si="4"/>
        <v>1614</v>
      </c>
      <c r="L36" s="30">
        <f t="shared" si="5"/>
        <v>567</v>
      </c>
      <c r="M36" s="30">
        <f>SUM(K36/3)</f>
        <v>538</v>
      </c>
      <c r="N36" s="176" t="s">
        <v>28</v>
      </c>
    </row>
    <row r="38" spans="2:16" ht="15.75" x14ac:dyDescent="0.25">
      <c r="C38" s="37" t="s">
        <v>44</v>
      </c>
    </row>
    <row r="39" spans="2:16" ht="15.75" x14ac:dyDescent="0.25">
      <c r="C39" s="37"/>
    </row>
    <row r="40" spans="2:16" ht="63" x14ac:dyDescent="0.25">
      <c r="B40" s="5" t="s">
        <v>2</v>
      </c>
      <c r="C40" s="3" t="s">
        <v>3</v>
      </c>
      <c r="D40" s="3" t="s">
        <v>4</v>
      </c>
      <c r="E40" s="3" t="s">
        <v>5</v>
      </c>
      <c r="F40" s="3" t="s">
        <v>6</v>
      </c>
      <c r="G40" s="3" t="s">
        <v>7</v>
      </c>
      <c r="H40" s="3" t="s">
        <v>8</v>
      </c>
      <c r="I40" s="3" t="s">
        <v>9</v>
      </c>
      <c r="J40" s="3" t="s">
        <v>10</v>
      </c>
      <c r="K40" s="3" t="s">
        <v>11</v>
      </c>
      <c r="L40" s="3" t="s">
        <v>15</v>
      </c>
      <c r="M40" s="96" t="s">
        <v>75</v>
      </c>
      <c r="N40" s="3" t="s">
        <v>16</v>
      </c>
    </row>
    <row r="41" spans="2:16" ht="15.75" x14ac:dyDescent="0.25">
      <c r="B41" s="67">
        <v>1</v>
      </c>
      <c r="C41" s="143" t="s">
        <v>60</v>
      </c>
      <c r="D41" s="144" t="s">
        <v>56</v>
      </c>
      <c r="E41" s="34">
        <v>681</v>
      </c>
      <c r="F41" s="76">
        <v>612</v>
      </c>
      <c r="G41" s="34">
        <v>768</v>
      </c>
      <c r="H41" s="34">
        <v>768</v>
      </c>
      <c r="I41" s="34">
        <v>668</v>
      </c>
      <c r="J41" s="34">
        <v>677</v>
      </c>
      <c r="K41" s="39">
        <f>SUM(E41:J41)</f>
        <v>4174</v>
      </c>
      <c r="L41" s="34">
        <f>MAX(E41:J41)</f>
        <v>768</v>
      </c>
      <c r="M41" s="10">
        <f>SUM(K41/6)</f>
        <v>695.66666666666663</v>
      </c>
      <c r="N41" s="32" t="s">
        <v>28</v>
      </c>
    </row>
    <row r="42" spans="2:16" ht="15.75" x14ac:dyDescent="0.25">
      <c r="B42" s="77">
        <v>2</v>
      </c>
      <c r="C42" s="21" t="s">
        <v>61</v>
      </c>
      <c r="D42" s="23" t="s">
        <v>56</v>
      </c>
      <c r="E42" s="15">
        <v>0</v>
      </c>
      <c r="F42" s="15">
        <v>0</v>
      </c>
      <c r="G42" s="15">
        <v>665</v>
      </c>
      <c r="H42" s="15">
        <v>737</v>
      </c>
      <c r="I42" s="15">
        <v>674</v>
      </c>
      <c r="J42" s="15">
        <v>799</v>
      </c>
      <c r="K42" s="23">
        <f>SUM(E42:J42)</f>
        <v>2875</v>
      </c>
      <c r="L42" s="15">
        <f>MAX(E42:J42)</f>
        <v>799</v>
      </c>
      <c r="M42" s="10">
        <f>SUM(K42/4)</f>
        <v>718.75</v>
      </c>
      <c r="N42" s="23" t="s">
        <v>33</v>
      </c>
    </row>
    <row r="45" spans="2:16" ht="15.75" x14ac:dyDescent="0.25">
      <c r="C45" s="37" t="s">
        <v>94</v>
      </c>
    </row>
    <row r="46" spans="2:16" ht="15.75" x14ac:dyDescent="0.25">
      <c r="C46" s="37"/>
    </row>
    <row r="47" spans="2:16" ht="63" x14ac:dyDescent="0.25">
      <c r="B47" s="5" t="s">
        <v>2</v>
      </c>
      <c r="C47" s="3" t="s">
        <v>3</v>
      </c>
      <c r="D47" s="3" t="s">
        <v>4</v>
      </c>
      <c r="E47" s="3" t="s">
        <v>5</v>
      </c>
      <c r="F47" s="3" t="s">
        <v>6</v>
      </c>
      <c r="G47" s="3" t="s">
        <v>7</v>
      </c>
      <c r="H47" s="3" t="s">
        <v>8</v>
      </c>
      <c r="I47" s="3" t="s">
        <v>9</v>
      </c>
      <c r="J47" s="3" t="s">
        <v>10</v>
      </c>
      <c r="K47" s="3" t="s">
        <v>11</v>
      </c>
      <c r="L47" s="3" t="s">
        <v>15</v>
      </c>
      <c r="M47" s="96" t="s">
        <v>75</v>
      </c>
      <c r="N47" s="3" t="s">
        <v>16</v>
      </c>
      <c r="O47" s="3"/>
      <c r="P47" s="3"/>
    </row>
    <row r="48" spans="2:16" ht="15.75" x14ac:dyDescent="0.25">
      <c r="B48" s="67">
        <v>1</v>
      </c>
      <c r="C48" s="143" t="s">
        <v>97</v>
      </c>
      <c r="D48" s="56" t="s">
        <v>74</v>
      </c>
      <c r="E48" s="94">
        <v>0</v>
      </c>
      <c r="F48" s="127">
        <v>630</v>
      </c>
      <c r="G48" s="94">
        <v>0</v>
      </c>
      <c r="H48" s="94">
        <v>0</v>
      </c>
      <c r="I48" s="94"/>
      <c r="J48" s="94"/>
      <c r="K48" s="148">
        <f>SUM(E48:J48)</f>
        <v>630</v>
      </c>
      <c r="L48" s="34">
        <f>MAX(E48:J48)</f>
        <v>630</v>
      </c>
      <c r="M48" s="165">
        <f>SUM(K48/4)</f>
        <v>157.5</v>
      </c>
      <c r="N48" s="167" t="s">
        <v>94</v>
      </c>
      <c r="O48" s="5"/>
      <c r="P48" s="53"/>
    </row>
    <row r="49" spans="2:16" ht="15.75" x14ac:dyDescent="0.25">
      <c r="B49" s="64">
        <v>2</v>
      </c>
      <c r="C49" s="47" t="s">
        <v>98</v>
      </c>
      <c r="D49" s="56" t="s">
        <v>74</v>
      </c>
      <c r="E49" s="42">
        <v>0</v>
      </c>
      <c r="F49" s="147">
        <v>624</v>
      </c>
      <c r="G49" s="42">
        <v>0</v>
      </c>
      <c r="H49" s="42">
        <v>0</v>
      </c>
      <c r="I49" s="42"/>
      <c r="J49" s="42"/>
      <c r="K49" s="42">
        <f>SUM(E49:J49)</f>
        <v>624</v>
      </c>
      <c r="L49" s="41"/>
      <c r="M49" s="166">
        <f>SUM(K49:L49)</f>
        <v>624</v>
      </c>
      <c r="N49" s="167" t="s">
        <v>94</v>
      </c>
      <c r="O49" s="5"/>
      <c r="P49" s="53"/>
    </row>
    <row r="50" spans="2:16" ht="15.75" x14ac:dyDescent="0.25">
      <c r="B50" s="64">
        <v>3</v>
      </c>
      <c r="C50" s="81" t="s">
        <v>103</v>
      </c>
      <c r="D50" s="41" t="s">
        <v>74</v>
      </c>
      <c r="E50" s="69">
        <v>0</v>
      </c>
      <c r="F50" s="95">
        <v>552</v>
      </c>
      <c r="G50" s="69">
        <v>0</v>
      </c>
      <c r="H50" s="69">
        <v>0</v>
      </c>
      <c r="I50" s="69"/>
      <c r="J50" s="69"/>
      <c r="K50" s="42">
        <f>SUM(E50:J50)</f>
        <v>552</v>
      </c>
      <c r="L50" s="66">
        <v>0</v>
      </c>
      <c r="M50" s="166">
        <f>SUM(K50:L50)</f>
        <v>552</v>
      </c>
      <c r="N50" s="167" t="s">
        <v>94</v>
      </c>
      <c r="O50" s="5"/>
      <c r="P50" s="53"/>
    </row>
  </sheetData>
  <sortState xmlns:xlrd2="http://schemas.microsoft.com/office/spreadsheetml/2017/richdata2" ref="C41:N42">
    <sortCondition descending="1" ref="K41:K42"/>
  </sortState>
  <mergeCells count="2">
    <mergeCell ref="B1:K1"/>
    <mergeCell ref="B3:K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Q43"/>
  <sheetViews>
    <sheetView topLeftCell="A13" workbookViewId="0">
      <selection activeCell="T17" sqref="T17"/>
    </sheetView>
  </sheetViews>
  <sheetFormatPr defaultRowHeight="15" x14ac:dyDescent="0.25"/>
  <cols>
    <col min="3" max="3" width="31.42578125" customWidth="1"/>
    <col min="5" max="5" width="5.85546875" customWidth="1"/>
    <col min="10" max="10" width="5.28515625" customWidth="1"/>
    <col min="11" max="11" width="8" customWidth="1"/>
    <col min="12" max="12" width="8.5703125" customWidth="1"/>
    <col min="16" max="16" width="30.7109375" customWidth="1"/>
    <col min="17" max="17" width="10.7109375" customWidth="1"/>
  </cols>
  <sheetData>
    <row r="3" spans="2:16" ht="15.75" x14ac:dyDescent="0.25">
      <c r="B3" s="226" t="s">
        <v>82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27" t="s">
        <v>0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1"/>
      <c r="O5" s="1"/>
      <c r="P5" s="1"/>
    </row>
    <row r="6" spans="2:16" ht="15.75" x14ac:dyDescent="0.25">
      <c r="B6" s="227" t="s">
        <v>81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8">
        <v>1</v>
      </c>
      <c r="C11" s="45" t="s">
        <v>18</v>
      </c>
      <c r="D11" s="41" t="s">
        <v>17</v>
      </c>
      <c r="E11" s="42">
        <v>141</v>
      </c>
      <c r="F11" s="42">
        <v>80</v>
      </c>
      <c r="G11" s="42">
        <v>117</v>
      </c>
      <c r="H11" s="42">
        <v>89</v>
      </c>
      <c r="I11" s="42">
        <v>83</v>
      </c>
      <c r="J11" s="42">
        <v>112</v>
      </c>
      <c r="K11" s="42">
        <f>SUM(E11:J11)</f>
        <v>622</v>
      </c>
      <c r="L11" s="42"/>
      <c r="M11" s="42">
        <f>SUM(K11:L11)</f>
        <v>622</v>
      </c>
      <c r="N11" s="43">
        <f>SUM(M11/6)</f>
        <v>103.66666666666667</v>
      </c>
      <c r="O11" s="10">
        <f>MAX(E11:J11)</f>
        <v>141</v>
      </c>
      <c r="P11" s="44" t="s">
        <v>33</v>
      </c>
    </row>
    <row r="12" spans="2:16" ht="15.75" x14ac:dyDescent="0.25">
      <c r="B12" s="27">
        <v>2</v>
      </c>
      <c r="C12" s="54" t="s">
        <v>19</v>
      </c>
      <c r="D12" s="56" t="s">
        <v>17</v>
      </c>
      <c r="E12" s="83">
        <v>92</v>
      </c>
      <c r="F12" s="83">
        <v>78</v>
      </c>
      <c r="G12" s="83">
        <v>76</v>
      </c>
      <c r="H12" s="83">
        <v>101</v>
      </c>
      <c r="I12" s="83">
        <v>67</v>
      </c>
      <c r="J12" s="83">
        <v>91</v>
      </c>
      <c r="K12" s="83">
        <f>SUM(E12:J12)</f>
        <v>505</v>
      </c>
      <c r="L12" s="83"/>
      <c r="M12" s="83">
        <f>SUM(K12:L12)</f>
        <v>505</v>
      </c>
      <c r="N12" s="84">
        <f>SUM(M12/6)</f>
        <v>84.166666666666671</v>
      </c>
      <c r="O12" s="28">
        <f>MAX(E12:J12)</f>
        <v>101</v>
      </c>
      <c r="P12" s="55" t="s">
        <v>20</v>
      </c>
    </row>
    <row r="13" spans="2:16" ht="15.75" x14ac:dyDescent="0.25">
      <c r="B13" s="79">
        <v>3</v>
      </c>
      <c r="C13" s="45" t="s">
        <v>21</v>
      </c>
      <c r="D13" s="41" t="s">
        <v>17</v>
      </c>
      <c r="E13" s="42">
        <v>64</v>
      </c>
      <c r="F13" s="42">
        <v>80</v>
      </c>
      <c r="G13" s="42">
        <v>52</v>
      </c>
      <c r="H13" s="42">
        <v>72</v>
      </c>
      <c r="I13" s="42">
        <v>85</v>
      </c>
      <c r="J13" s="42">
        <v>66</v>
      </c>
      <c r="K13" s="42">
        <f>SUM(E13:J13)</f>
        <v>419</v>
      </c>
      <c r="L13" s="42">
        <v>60</v>
      </c>
      <c r="M13" s="42">
        <f>SUM(K13:L13)</f>
        <v>479</v>
      </c>
      <c r="N13" s="43">
        <f>SUM(M13/6)</f>
        <v>79.833333333333329</v>
      </c>
      <c r="O13" s="15">
        <f>MAX(E13:J13)</f>
        <v>85</v>
      </c>
      <c r="P13" s="44" t="s">
        <v>22</v>
      </c>
    </row>
    <row r="14" spans="2:16" ht="15.75" x14ac:dyDescent="0.25">
      <c r="B14" s="79">
        <v>4</v>
      </c>
      <c r="C14" s="136" t="s">
        <v>104</v>
      </c>
      <c r="D14" s="41" t="s">
        <v>17</v>
      </c>
      <c r="E14" s="42">
        <v>59</v>
      </c>
      <c r="F14" s="42">
        <v>74</v>
      </c>
      <c r="G14" s="42">
        <v>105</v>
      </c>
      <c r="H14" s="42">
        <v>61</v>
      </c>
      <c r="I14" s="42">
        <v>105</v>
      </c>
      <c r="J14" s="42">
        <v>63</v>
      </c>
      <c r="K14" s="42">
        <f>SUM(E14:J14)</f>
        <v>467</v>
      </c>
      <c r="L14" s="42"/>
      <c r="M14" s="42">
        <f>SUM(K14:L14)</f>
        <v>467</v>
      </c>
      <c r="N14" s="43">
        <f>SUM(M14/6)</f>
        <v>77.833333333333329</v>
      </c>
      <c r="O14" s="15">
        <f>MAX(E14:J14)</f>
        <v>105</v>
      </c>
      <c r="P14" s="44" t="s">
        <v>33</v>
      </c>
    </row>
    <row r="15" spans="2:16" ht="15.75" x14ac:dyDescent="0.25">
      <c r="B15" s="33">
        <v>5</v>
      </c>
      <c r="C15" s="45" t="s">
        <v>71</v>
      </c>
      <c r="D15" s="41" t="s">
        <v>17</v>
      </c>
      <c r="E15" s="42">
        <v>27</v>
      </c>
      <c r="F15" s="42">
        <v>72</v>
      </c>
      <c r="G15" s="42">
        <v>62</v>
      </c>
      <c r="H15" s="42">
        <v>49</v>
      </c>
      <c r="I15" s="42">
        <v>22</v>
      </c>
      <c r="J15" s="42">
        <v>67</v>
      </c>
      <c r="K15" s="42">
        <f>SUM(E15:J15)</f>
        <v>299</v>
      </c>
      <c r="L15" s="42"/>
      <c r="M15" s="42">
        <f>SUM(K15:L15)</f>
        <v>299</v>
      </c>
      <c r="N15" s="43">
        <f>SUM(M15/6)</f>
        <v>49.833333333333336</v>
      </c>
      <c r="O15" s="15">
        <f>MAX(E15:J15)</f>
        <v>72</v>
      </c>
      <c r="P15" s="44" t="s">
        <v>20</v>
      </c>
    </row>
    <row r="16" spans="2:16" ht="15.75" x14ac:dyDescent="0.25">
      <c r="B16" s="3"/>
      <c r="C16" s="16"/>
      <c r="D16" s="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7" ht="15.75" x14ac:dyDescent="0.25">
      <c r="B17" s="3"/>
      <c r="C17" s="4" t="s">
        <v>25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3"/>
      <c r="O17" s="3"/>
      <c r="P17" s="3"/>
    </row>
    <row r="18" spans="2:17" ht="15.75" x14ac:dyDescent="0.25">
      <c r="B18" s="3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3"/>
      <c r="O18" s="3"/>
      <c r="P18" s="3"/>
    </row>
    <row r="19" spans="2:17" ht="31.5" x14ac:dyDescent="0.25">
      <c r="B19" s="5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6" t="s">
        <v>11</v>
      </c>
      <c r="L19" s="17" t="s">
        <v>12</v>
      </c>
      <c r="M19" s="7" t="s">
        <v>13</v>
      </c>
      <c r="N19" s="3" t="s">
        <v>14</v>
      </c>
      <c r="O19" s="3" t="s">
        <v>15</v>
      </c>
      <c r="P19" s="5"/>
    </row>
    <row r="20" spans="2:17" ht="15.75" x14ac:dyDescent="0.25">
      <c r="B20" s="18">
        <v>1</v>
      </c>
      <c r="C20" s="45" t="s">
        <v>29</v>
      </c>
      <c r="D20" s="41" t="s">
        <v>27</v>
      </c>
      <c r="E20" s="42">
        <v>145</v>
      </c>
      <c r="F20" s="42">
        <v>198</v>
      </c>
      <c r="G20" s="42">
        <v>183</v>
      </c>
      <c r="H20" s="42">
        <v>191</v>
      </c>
      <c r="I20" s="42">
        <v>181</v>
      </c>
      <c r="J20" s="42">
        <v>180</v>
      </c>
      <c r="K20" s="42">
        <f>SUM(E20:J20)</f>
        <v>1078</v>
      </c>
      <c r="L20" s="41"/>
      <c r="M20" s="42">
        <f>SUM(K20:L20)</f>
        <v>1078</v>
      </c>
      <c r="N20" s="43">
        <f>SUM(K20/6)</f>
        <v>179.66666666666666</v>
      </c>
      <c r="O20" s="10">
        <f>MAX(E20:J20)</f>
        <v>198</v>
      </c>
      <c r="P20" s="44" t="s">
        <v>22</v>
      </c>
    </row>
    <row r="21" spans="2:17" ht="15.75" x14ac:dyDescent="0.25">
      <c r="B21" s="18">
        <v>2</v>
      </c>
      <c r="C21" s="61" t="s">
        <v>26</v>
      </c>
      <c r="D21" s="80" t="s">
        <v>27</v>
      </c>
      <c r="E21" s="42">
        <v>115</v>
      </c>
      <c r="F21" s="42">
        <v>151</v>
      </c>
      <c r="G21" s="42">
        <v>191</v>
      </c>
      <c r="H21" s="42">
        <v>108</v>
      </c>
      <c r="I21" s="42">
        <v>169</v>
      </c>
      <c r="J21" s="42">
        <v>176</v>
      </c>
      <c r="K21" s="42">
        <f>SUM(E21:J21)</f>
        <v>910</v>
      </c>
      <c r="L21" s="42"/>
      <c r="M21" s="42">
        <f>SUM(K21:L21)</f>
        <v>910</v>
      </c>
      <c r="N21" s="43">
        <f>SUM(K21/6)</f>
        <v>151.66666666666666</v>
      </c>
      <c r="O21" s="10">
        <f>MAX(E21:J21)</f>
        <v>191</v>
      </c>
      <c r="P21" s="44" t="s">
        <v>28</v>
      </c>
    </row>
    <row r="22" spans="2:17" ht="15.75" x14ac:dyDescent="0.25">
      <c r="B22" s="18">
        <v>3</v>
      </c>
      <c r="C22" s="21" t="s">
        <v>30</v>
      </c>
      <c r="D22" s="15" t="s">
        <v>27</v>
      </c>
      <c r="E22" s="42">
        <v>145</v>
      </c>
      <c r="F22" s="42">
        <v>121</v>
      </c>
      <c r="G22" s="42">
        <v>89</v>
      </c>
      <c r="H22" s="42">
        <v>190</v>
      </c>
      <c r="I22" s="42">
        <v>103</v>
      </c>
      <c r="J22" s="42">
        <v>129</v>
      </c>
      <c r="K22" s="42">
        <f>SUM(E22:J22)</f>
        <v>777</v>
      </c>
      <c r="L22" s="42"/>
      <c r="M22" s="42">
        <f>SUM(K22:L22)</f>
        <v>777</v>
      </c>
      <c r="N22" s="43">
        <f>SUM(K22/6)</f>
        <v>129.5</v>
      </c>
      <c r="O22" s="10">
        <f>MAX(E22:J22)</f>
        <v>190</v>
      </c>
      <c r="P22" s="44" t="s">
        <v>28</v>
      </c>
    </row>
    <row r="23" spans="2:17" ht="15.75" x14ac:dyDescent="0.25">
      <c r="B23" s="18">
        <v>4</v>
      </c>
      <c r="C23" s="45" t="s">
        <v>32</v>
      </c>
      <c r="D23" s="41" t="s">
        <v>27</v>
      </c>
      <c r="E23" s="42">
        <v>62</v>
      </c>
      <c r="F23" s="42">
        <v>77</v>
      </c>
      <c r="G23" s="42">
        <v>83</v>
      </c>
      <c r="H23" s="42">
        <v>71</v>
      </c>
      <c r="I23" s="42">
        <v>43</v>
      </c>
      <c r="J23" s="42">
        <v>42</v>
      </c>
      <c r="K23" s="42">
        <f>SUM(E23:J23)</f>
        <v>378</v>
      </c>
      <c r="L23" s="42"/>
      <c r="M23" s="42">
        <f>SUM(K23:L23)</f>
        <v>378</v>
      </c>
      <c r="N23" s="43">
        <f>SUM(K23/6)</f>
        <v>63</v>
      </c>
      <c r="O23" s="10">
        <f>MAX(E23:J23)</f>
        <v>83</v>
      </c>
      <c r="P23" s="44" t="s">
        <v>22</v>
      </c>
      <c r="Q23" s="38" t="s">
        <v>63</v>
      </c>
    </row>
    <row r="24" spans="2:17" ht="15.75" x14ac:dyDescent="0.25">
      <c r="B24" s="19"/>
      <c r="C24" s="2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3"/>
    </row>
    <row r="25" spans="2:17" ht="15.75" x14ac:dyDescent="0.25">
      <c r="B25" s="19"/>
      <c r="C25" s="2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"/>
    </row>
    <row r="26" spans="2:17" ht="15.75" x14ac:dyDescent="0.25">
      <c r="B26" s="5"/>
      <c r="C26" s="4" t="s">
        <v>35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3"/>
    </row>
    <row r="27" spans="2:17" ht="15.75" x14ac:dyDescent="0.25"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3"/>
      <c r="O27" s="3"/>
      <c r="P27" s="3"/>
    </row>
    <row r="28" spans="2:17" ht="31.5" x14ac:dyDescent="0.25">
      <c r="B28" s="5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3" t="s">
        <v>8</v>
      </c>
      <c r="I28" s="3" t="s">
        <v>9</v>
      </c>
      <c r="J28" s="3" t="s">
        <v>10</v>
      </c>
      <c r="K28" s="6" t="s">
        <v>11</v>
      </c>
      <c r="L28" s="6" t="s">
        <v>12</v>
      </c>
      <c r="M28" s="7" t="s">
        <v>13</v>
      </c>
      <c r="N28" s="3" t="s">
        <v>14</v>
      </c>
      <c r="O28" s="3" t="s">
        <v>15</v>
      </c>
      <c r="P28" s="3" t="s">
        <v>16</v>
      </c>
    </row>
    <row r="29" spans="2:17" ht="15.75" x14ac:dyDescent="0.25">
      <c r="B29" s="8">
        <v>1</v>
      </c>
      <c r="C29" s="61" t="s">
        <v>36</v>
      </c>
      <c r="D29" s="56" t="s">
        <v>37</v>
      </c>
      <c r="E29" s="42">
        <v>187</v>
      </c>
      <c r="F29" s="42">
        <v>142</v>
      </c>
      <c r="G29" s="42">
        <v>184</v>
      </c>
      <c r="H29" s="142">
        <v>213</v>
      </c>
      <c r="I29" s="42">
        <v>158</v>
      </c>
      <c r="J29" s="42">
        <v>160</v>
      </c>
      <c r="K29" s="42">
        <f>SUM(E29:J29)</f>
        <v>1044</v>
      </c>
      <c r="L29" s="42">
        <v>60</v>
      </c>
      <c r="M29" s="42">
        <f>SUM(K29:L29)</f>
        <v>1104</v>
      </c>
      <c r="N29" s="43">
        <f>SUM(M29/6)</f>
        <v>184</v>
      </c>
      <c r="O29" s="10">
        <f>MAX(E29:J29)</f>
        <v>213</v>
      </c>
      <c r="P29" s="44" t="s">
        <v>28</v>
      </c>
    </row>
    <row r="30" spans="2:17" ht="15.75" x14ac:dyDescent="0.25">
      <c r="B30" s="134" t="s">
        <v>85</v>
      </c>
      <c r="C30" s="135" t="s">
        <v>73</v>
      </c>
      <c r="D30" s="56" t="s">
        <v>37</v>
      </c>
      <c r="E30" s="83">
        <v>135</v>
      </c>
      <c r="F30" s="83">
        <v>132</v>
      </c>
      <c r="G30" s="83">
        <v>152</v>
      </c>
      <c r="H30" s="83">
        <v>175</v>
      </c>
      <c r="I30" s="83">
        <v>157</v>
      </c>
      <c r="J30" s="83">
        <v>131</v>
      </c>
      <c r="K30" s="83">
        <f>SUM(E30:J30)</f>
        <v>882</v>
      </c>
      <c r="L30" s="41"/>
      <c r="M30" s="42">
        <f>SUM(K30:L30)</f>
        <v>882</v>
      </c>
      <c r="N30" s="43">
        <f>SUM(M30/6)</f>
        <v>147</v>
      </c>
      <c r="O30" s="10">
        <f>MAX(E30:J30)</f>
        <v>175</v>
      </c>
      <c r="P30" s="44" t="s">
        <v>38</v>
      </c>
    </row>
    <row r="31" spans="2:17" ht="15.75" x14ac:dyDescent="0.25">
      <c r="B31" s="138" t="s">
        <v>86</v>
      </c>
      <c r="C31" s="21" t="s">
        <v>34</v>
      </c>
      <c r="D31" s="44" t="s">
        <v>37</v>
      </c>
      <c r="E31" s="42">
        <v>148</v>
      </c>
      <c r="F31" s="42">
        <v>94</v>
      </c>
      <c r="G31" s="42">
        <v>129</v>
      </c>
      <c r="H31" s="42">
        <v>112</v>
      </c>
      <c r="I31" s="42">
        <v>104</v>
      </c>
      <c r="J31" s="42">
        <v>115</v>
      </c>
      <c r="K31" s="42">
        <f>SUM(E31:J31)</f>
        <v>702</v>
      </c>
      <c r="L31" s="42">
        <v>60</v>
      </c>
      <c r="M31" s="42">
        <f>SUM(K31:L31)</f>
        <v>762</v>
      </c>
      <c r="N31" s="43">
        <f>SUM(M31/6)</f>
        <v>127</v>
      </c>
      <c r="O31" s="10">
        <f>MAX(E31:J31)</f>
        <v>148</v>
      </c>
      <c r="P31" s="44" t="s">
        <v>33</v>
      </c>
    </row>
    <row r="32" spans="2:17" ht="15.75" x14ac:dyDescent="0.25">
      <c r="B32" s="137"/>
      <c r="C32" s="49"/>
      <c r="D32" s="50"/>
      <c r="E32" s="51"/>
      <c r="F32" s="51"/>
      <c r="G32" s="51"/>
      <c r="H32" s="51"/>
      <c r="I32" s="51"/>
      <c r="J32" s="51"/>
      <c r="K32" s="51"/>
      <c r="L32" s="50"/>
      <c r="M32" s="51"/>
      <c r="N32" s="52"/>
      <c r="O32" s="5"/>
      <c r="P32" s="53"/>
    </row>
    <row r="33" spans="2:16" ht="15.75" x14ac:dyDescent="0.25">
      <c r="B33" s="137"/>
      <c r="C33" s="49"/>
      <c r="D33" s="50"/>
      <c r="E33" s="51"/>
      <c r="F33" s="51"/>
      <c r="G33" s="51"/>
      <c r="H33" s="51"/>
      <c r="I33" s="51"/>
      <c r="J33" s="51"/>
      <c r="K33" s="51"/>
      <c r="L33" s="50"/>
      <c r="M33" s="51"/>
      <c r="N33" s="52"/>
      <c r="O33" s="5"/>
      <c r="P33" s="53"/>
    </row>
    <row r="34" spans="2:16" ht="15.75" x14ac:dyDescent="0.25">
      <c r="B34" s="5"/>
      <c r="C34" s="37" t="s">
        <v>44</v>
      </c>
    </row>
    <row r="35" spans="2:16" ht="15.75" x14ac:dyDescent="0.25">
      <c r="C35" s="37"/>
    </row>
    <row r="36" spans="2:16" ht="31.5" x14ac:dyDescent="0.25"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  <c r="J36" s="3" t="s">
        <v>10</v>
      </c>
      <c r="K36" s="6" t="s">
        <v>11</v>
      </c>
      <c r="L36" s="6" t="s">
        <v>12</v>
      </c>
      <c r="M36" s="7" t="s">
        <v>13</v>
      </c>
      <c r="N36" s="3" t="s">
        <v>14</v>
      </c>
      <c r="O36" s="3" t="s">
        <v>15</v>
      </c>
      <c r="P36" s="3" t="s">
        <v>16</v>
      </c>
    </row>
    <row r="37" spans="2:16" ht="15.75" x14ac:dyDescent="0.25">
      <c r="B37" s="5" t="s">
        <v>2</v>
      </c>
      <c r="C37" s="78"/>
      <c r="D37" s="41"/>
      <c r="E37" s="42"/>
      <c r="F37" s="42"/>
      <c r="G37" s="42"/>
      <c r="H37" s="42"/>
      <c r="I37" s="42"/>
      <c r="J37" s="42"/>
      <c r="K37" s="42"/>
      <c r="L37" s="42"/>
      <c r="M37" s="42"/>
      <c r="N37" s="43"/>
      <c r="O37" s="10"/>
      <c r="P37" s="44"/>
    </row>
    <row r="38" spans="2:16" ht="15.75" x14ac:dyDescent="0.25">
      <c r="B38" s="140">
        <v>1</v>
      </c>
      <c r="C38" s="141" t="s">
        <v>55</v>
      </c>
      <c r="D38" s="56" t="s">
        <v>56</v>
      </c>
      <c r="E38" s="83">
        <v>85</v>
      </c>
      <c r="F38" s="83">
        <v>125</v>
      </c>
      <c r="G38" s="83">
        <v>119</v>
      </c>
      <c r="H38" s="83">
        <v>122</v>
      </c>
      <c r="I38" s="83">
        <v>127</v>
      </c>
      <c r="J38" s="83">
        <v>103</v>
      </c>
      <c r="K38" s="83">
        <f>SUM(E38:J38)</f>
        <v>681</v>
      </c>
      <c r="L38" s="56"/>
      <c r="M38" s="83">
        <f>SUM(K38:L38)</f>
        <v>681</v>
      </c>
      <c r="N38" s="84">
        <f>SUM(K38/6)</f>
        <v>113.5</v>
      </c>
      <c r="O38" s="28">
        <f>MAX(E38:J38)</f>
        <v>127</v>
      </c>
      <c r="P38" s="55" t="s">
        <v>28</v>
      </c>
    </row>
    <row r="39" spans="2:16" ht="15.75" x14ac:dyDescent="0.25">
      <c r="B39" s="79">
        <v>2</v>
      </c>
      <c r="C39" s="78" t="s">
        <v>83</v>
      </c>
      <c r="D39" s="41" t="s">
        <v>84</v>
      </c>
      <c r="E39" s="42">
        <v>109</v>
      </c>
      <c r="F39" s="42">
        <v>94</v>
      </c>
      <c r="G39" s="42">
        <v>91</v>
      </c>
      <c r="H39" s="42">
        <v>120</v>
      </c>
      <c r="I39" s="42">
        <v>90</v>
      </c>
      <c r="J39" s="42">
        <v>109</v>
      </c>
      <c r="K39" s="42">
        <f>SUM(E39:J39)</f>
        <v>613</v>
      </c>
      <c r="L39" s="41"/>
      <c r="M39" s="42">
        <f>SUM(K39:L39)</f>
        <v>613</v>
      </c>
      <c r="N39" s="43">
        <f>SUM(K39/6)</f>
        <v>102.16666666666667</v>
      </c>
      <c r="O39" s="15">
        <f>MAX(E39:J39)</f>
        <v>120</v>
      </c>
      <c r="P39" s="44" t="s">
        <v>33</v>
      </c>
    </row>
    <row r="40" spans="2:16" ht="15.75" x14ac:dyDescent="0.25">
      <c r="B40" s="5"/>
      <c r="C40" s="139"/>
      <c r="D40" s="50"/>
      <c r="E40" s="51"/>
      <c r="F40" s="51"/>
      <c r="G40" s="51"/>
      <c r="H40" s="51"/>
      <c r="I40" s="51"/>
      <c r="J40" s="51"/>
      <c r="K40" s="51"/>
      <c r="L40" s="50"/>
      <c r="M40" s="51"/>
      <c r="N40" s="52"/>
      <c r="O40" s="5"/>
      <c r="P40" s="53"/>
    </row>
    <row r="41" spans="2:16" ht="15.75" x14ac:dyDescent="0.25">
      <c r="B41" s="5"/>
      <c r="C41" s="139"/>
      <c r="D41" s="50"/>
      <c r="E41" s="51"/>
      <c r="F41" s="51"/>
      <c r="G41" s="51"/>
      <c r="H41" s="51"/>
      <c r="I41" s="51"/>
      <c r="J41" s="51"/>
      <c r="K41" s="51"/>
      <c r="L41" s="50"/>
      <c r="M41" s="51"/>
      <c r="N41" s="52"/>
      <c r="O41" s="5"/>
      <c r="P41" s="53"/>
    </row>
    <row r="42" spans="2:16" ht="15.75" x14ac:dyDescent="0.25">
      <c r="B42" s="5"/>
      <c r="C42" s="139"/>
      <c r="D42" s="50"/>
      <c r="E42" s="51"/>
      <c r="F42" s="51"/>
      <c r="G42" s="51"/>
      <c r="H42" s="51"/>
      <c r="I42" s="51"/>
      <c r="J42" s="51"/>
      <c r="K42" s="51"/>
      <c r="L42" s="50"/>
      <c r="M42" s="51"/>
      <c r="N42" s="52"/>
      <c r="O42" s="5"/>
      <c r="P42" s="53"/>
    </row>
    <row r="43" spans="2:16" ht="15.75" x14ac:dyDescent="0.25">
      <c r="C43" s="38" t="s">
        <v>52</v>
      </c>
      <c r="D43" s="3"/>
    </row>
  </sheetData>
  <sortState xmlns:xlrd2="http://schemas.microsoft.com/office/spreadsheetml/2017/richdata2" ref="C29:P31">
    <sortCondition descending="1" ref="M29:M31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scale="6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P51"/>
  <sheetViews>
    <sheetView topLeftCell="B25" workbookViewId="0">
      <selection activeCell="R58" sqref="R58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226" t="s">
        <v>82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27" t="s">
        <v>40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1"/>
      <c r="O5" s="1"/>
      <c r="P5" s="1"/>
    </row>
    <row r="6" spans="2:16" ht="15.75" x14ac:dyDescent="0.25">
      <c r="B6" s="227" t="s">
        <v>88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92" t="s">
        <v>68</v>
      </c>
      <c r="C11" s="54" t="s">
        <v>19</v>
      </c>
      <c r="D11" s="56" t="s">
        <v>17</v>
      </c>
      <c r="E11" s="83">
        <v>110</v>
      </c>
      <c r="F11" s="83">
        <v>72</v>
      </c>
      <c r="G11" s="83">
        <v>117</v>
      </c>
      <c r="H11" s="83">
        <v>89</v>
      </c>
      <c r="I11" s="83">
        <v>93</v>
      </c>
      <c r="J11" s="83">
        <v>86</v>
      </c>
      <c r="K11" s="83">
        <f>SUM(E11:J11)</f>
        <v>567</v>
      </c>
      <c r="L11" s="83"/>
      <c r="M11" s="83">
        <f>SUM(K11:L11)</f>
        <v>567</v>
      </c>
      <c r="N11" s="84">
        <f>SUM(M11/6)</f>
        <v>94.5</v>
      </c>
      <c r="O11" s="28">
        <f>MAX(E11:J11)</f>
        <v>117</v>
      </c>
      <c r="P11" s="55" t="s">
        <v>20</v>
      </c>
    </row>
    <row r="12" spans="2:16" ht="15.75" x14ac:dyDescent="0.25">
      <c r="B12" s="27" t="s">
        <v>69</v>
      </c>
      <c r="C12" s="54" t="s">
        <v>71</v>
      </c>
      <c r="D12" s="56" t="s">
        <v>17</v>
      </c>
      <c r="E12" s="83">
        <v>93</v>
      </c>
      <c r="F12" s="83">
        <v>71</v>
      </c>
      <c r="G12" s="83">
        <v>98</v>
      </c>
      <c r="H12" s="83">
        <v>80</v>
      </c>
      <c r="I12" s="83">
        <v>62</v>
      </c>
      <c r="J12" s="83">
        <v>48</v>
      </c>
      <c r="K12" s="83">
        <f>SUM(E12:J12)</f>
        <v>452</v>
      </c>
      <c r="L12" s="83"/>
      <c r="M12" s="83">
        <f>SUM(K12:L12)</f>
        <v>452</v>
      </c>
      <c r="N12" s="84">
        <f>SUM(M12/6)</f>
        <v>75.333333333333329</v>
      </c>
      <c r="O12" s="28">
        <f>MAX(E12:J12)</f>
        <v>98</v>
      </c>
      <c r="P12" s="55" t="s">
        <v>20</v>
      </c>
    </row>
    <row r="13" spans="2:16" ht="15.75" x14ac:dyDescent="0.25">
      <c r="B13" s="79" t="s">
        <v>70</v>
      </c>
      <c r="C13" s="45" t="s">
        <v>21</v>
      </c>
      <c r="D13" s="41" t="s">
        <v>17</v>
      </c>
      <c r="E13" s="91">
        <v>87</v>
      </c>
      <c r="F13" s="91">
        <v>69</v>
      </c>
      <c r="G13" s="91">
        <v>60</v>
      </c>
      <c r="H13" s="91">
        <v>55</v>
      </c>
      <c r="I13" s="91">
        <v>55</v>
      </c>
      <c r="J13" s="91">
        <v>65</v>
      </c>
      <c r="K13" s="91">
        <f>SUM(E13:J13)</f>
        <v>391</v>
      </c>
      <c r="L13" s="42">
        <v>60</v>
      </c>
      <c r="M13" s="42">
        <f>SUM(K13:L13)</f>
        <v>451</v>
      </c>
      <c r="N13" s="43">
        <f>SUM(M13/6)</f>
        <v>75.166666666666671</v>
      </c>
      <c r="O13" s="15">
        <f>MAX(E13:J13)</f>
        <v>87</v>
      </c>
      <c r="P13" s="44" t="s">
        <v>22</v>
      </c>
    </row>
    <row r="14" spans="2:16" ht="15.75" x14ac:dyDescent="0.25">
      <c r="B14" s="3"/>
      <c r="C14" s="16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6" ht="15.75" x14ac:dyDescent="0.25">
      <c r="B15" s="3"/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3"/>
      <c r="O15" s="3"/>
      <c r="P15" s="3"/>
    </row>
    <row r="16" spans="2:16" ht="15.75" x14ac:dyDescent="0.25">
      <c r="B16" s="3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3"/>
      <c r="O16" s="3"/>
      <c r="P16" s="3"/>
    </row>
    <row r="17" spans="2:16" ht="31.5" x14ac:dyDescent="0.25">
      <c r="B17" s="5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  <c r="H17" s="3" t="s">
        <v>8</v>
      </c>
      <c r="I17" s="3" t="s">
        <v>9</v>
      </c>
      <c r="J17" s="3" t="s">
        <v>10</v>
      </c>
      <c r="K17" s="6" t="s">
        <v>11</v>
      </c>
      <c r="L17" s="17" t="s">
        <v>12</v>
      </c>
      <c r="M17" s="7" t="s">
        <v>13</v>
      </c>
      <c r="N17" s="3" t="s">
        <v>14</v>
      </c>
      <c r="O17" s="3" t="s">
        <v>15</v>
      </c>
      <c r="P17" s="5"/>
    </row>
    <row r="18" spans="2:16" ht="15.75" x14ac:dyDescent="0.25">
      <c r="B18" s="18" t="s">
        <v>68</v>
      </c>
      <c r="C18" s="45" t="s">
        <v>29</v>
      </c>
      <c r="D18" s="41" t="s">
        <v>27</v>
      </c>
      <c r="E18" s="42">
        <v>160</v>
      </c>
      <c r="F18" s="42">
        <v>157</v>
      </c>
      <c r="G18" s="42">
        <v>168</v>
      </c>
      <c r="H18" s="145">
        <v>238</v>
      </c>
      <c r="I18" s="145">
        <v>211</v>
      </c>
      <c r="J18" s="42">
        <v>183</v>
      </c>
      <c r="K18" s="42">
        <f t="shared" ref="K18:K23" si="0">SUM(E18:J18)</f>
        <v>1117</v>
      </c>
      <c r="L18" s="41"/>
      <c r="M18" s="42">
        <f t="shared" ref="M18:M23" si="1">SUM(K18:L18)</f>
        <v>1117</v>
      </c>
      <c r="N18" s="43">
        <f>SUM(K18/6)</f>
        <v>186.16666666666666</v>
      </c>
      <c r="O18" s="10">
        <f t="shared" ref="O18:O23" si="2">MAX(E18:J18)</f>
        <v>238</v>
      </c>
      <c r="P18" s="44" t="s">
        <v>22</v>
      </c>
    </row>
    <row r="19" spans="2:16" ht="15.75" x14ac:dyDescent="0.25">
      <c r="B19" s="93" t="s">
        <v>69</v>
      </c>
      <c r="C19" s="45" t="s">
        <v>47</v>
      </c>
      <c r="D19" s="41" t="s">
        <v>27</v>
      </c>
      <c r="E19" s="42">
        <v>123</v>
      </c>
      <c r="F19" s="42">
        <v>108</v>
      </c>
      <c r="G19" s="42">
        <v>107</v>
      </c>
      <c r="H19" s="42">
        <v>139</v>
      </c>
      <c r="I19" s="42">
        <v>156</v>
      </c>
      <c r="J19" s="42">
        <v>135</v>
      </c>
      <c r="K19" s="42">
        <f t="shared" si="0"/>
        <v>768</v>
      </c>
      <c r="L19" s="42">
        <v>60</v>
      </c>
      <c r="M19" s="42">
        <f t="shared" si="1"/>
        <v>828</v>
      </c>
      <c r="N19" s="43">
        <f>SUM(M19/6)</f>
        <v>138</v>
      </c>
      <c r="O19" s="10">
        <f t="shared" si="2"/>
        <v>156</v>
      </c>
      <c r="P19" s="44" t="s">
        <v>20</v>
      </c>
    </row>
    <row r="20" spans="2:16" ht="15.75" x14ac:dyDescent="0.25">
      <c r="B20" s="85" t="s">
        <v>70</v>
      </c>
      <c r="C20" s="45" t="s">
        <v>26</v>
      </c>
      <c r="D20" s="56" t="s">
        <v>27</v>
      </c>
      <c r="E20" s="42">
        <v>115</v>
      </c>
      <c r="F20" s="42">
        <v>161</v>
      </c>
      <c r="G20" s="42">
        <v>106</v>
      </c>
      <c r="H20" s="42">
        <v>163</v>
      </c>
      <c r="I20" s="42">
        <v>135</v>
      </c>
      <c r="J20" s="42">
        <v>138</v>
      </c>
      <c r="K20" s="83">
        <f t="shared" si="0"/>
        <v>818</v>
      </c>
      <c r="L20" s="56"/>
      <c r="M20" s="83">
        <f t="shared" si="1"/>
        <v>818</v>
      </c>
      <c r="N20" s="84">
        <f>SUM(K20/6)</f>
        <v>136.33333333333334</v>
      </c>
      <c r="O20" s="28">
        <f t="shared" si="2"/>
        <v>163</v>
      </c>
      <c r="P20" s="44" t="s">
        <v>28</v>
      </c>
    </row>
    <row r="21" spans="2:16" ht="15.75" x14ac:dyDescent="0.25">
      <c r="B21" s="86" t="s">
        <v>65</v>
      </c>
      <c r="C21" s="45" t="s">
        <v>30</v>
      </c>
      <c r="D21" s="56" t="s">
        <v>27</v>
      </c>
      <c r="E21" s="42">
        <v>146</v>
      </c>
      <c r="F21" s="42">
        <v>136</v>
      </c>
      <c r="G21" s="42">
        <v>128</v>
      </c>
      <c r="H21" s="42">
        <v>94</v>
      </c>
      <c r="I21" s="42">
        <v>88</v>
      </c>
      <c r="J21" s="42">
        <v>121</v>
      </c>
      <c r="K21" s="42">
        <f t="shared" si="0"/>
        <v>713</v>
      </c>
      <c r="L21" s="41"/>
      <c r="M21" s="42">
        <f t="shared" si="1"/>
        <v>713</v>
      </c>
      <c r="N21" s="43">
        <f>SUM(K21/6)</f>
        <v>118.83333333333333</v>
      </c>
      <c r="O21" s="10">
        <f t="shared" si="2"/>
        <v>146</v>
      </c>
      <c r="P21" s="44" t="s">
        <v>28</v>
      </c>
    </row>
    <row r="22" spans="2:16" ht="15.75" x14ac:dyDescent="0.25">
      <c r="B22" s="89" t="s">
        <v>66</v>
      </c>
      <c r="C22" s="54" t="s">
        <v>32</v>
      </c>
      <c r="D22" s="56" t="s">
        <v>27</v>
      </c>
      <c r="E22" s="83">
        <v>76</v>
      </c>
      <c r="F22" s="83">
        <v>74</v>
      </c>
      <c r="G22" s="83">
        <v>100</v>
      </c>
      <c r="H22" s="83">
        <v>94</v>
      </c>
      <c r="I22" s="83">
        <v>71</v>
      </c>
      <c r="J22" s="83">
        <v>108</v>
      </c>
      <c r="K22" s="42">
        <f t="shared" si="0"/>
        <v>523</v>
      </c>
      <c r="L22" s="42"/>
      <c r="M22" s="42">
        <f t="shared" si="1"/>
        <v>523</v>
      </c>
      <c r="N22" s="43">
        <f>SUM(K22/6)</f>
        <v>87.166666666666671</v>
      </c>
      <c r="O22" s="10">
        <f t="shared" si="2"/>
        <v>108</v>
      </c>
      <c r="P22" s="55" t="s">
        <v>22</v>
      </c>
    </row>
    <row r="23" spans="2:16" ht="15.75" x14ac:dyDescent="0.25">
      <c r="B23" s="86" t="s">
        <v>67</v>
      </c>
      <c r="C23" s="45" t="s">
        <v>93</v>
      </c>
      <c r="D23" s="41" t="s">
        <v>27</v>
      </c>
      <c r="E23" s="42">
        <v>49</v>
      </c>
      <c r="F23" s="42">
        <v>65</v>
      </c>
      <c r="G23" s="42">
        <v>60</v>
      </c>
      <c r="H23" s="42">
        <v>102</v>
      </c>
      <c r="I23" s="42">
        <v>60</v>
      </c>
      <c r="J23" s="42">
        <v>119</v>
      </c>
      <c r="K23" s="42">
        <f t="shared" si="0"/>
        <v>455</v>
      </c>
      <c r="L23" s="41"/>
      <c r="M23" s="42">
        <f t="shared" si="1"/>
        <v>455</v>
      </c>
      <c r="N23" s="43">
        <f>SUM(K23/6)</f>
        <v>75.833333333333329</v>
      </c>
      <c r="O23" s="10">
        <f t="shared" si="2"/>
        <v>119</v>
      </c>
      <c r="P23" s="44" t="s">
        <v>28</v>
      </c>
    </row>
    <row r="24" spans="2:16" ht="15.75" x14ac:dyDescent="0.25">
      <c r="B24" s="5"/>
      <c r="C24" s="2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3"/>
    </row>
    <row r="25" spans="2:16" ht="15.75" x14ac:dyDescent="0.25">
      <c r="B25" s="5"/>
      <c r="C25" s="4" t="s">
        <v>35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3"/>
      <c r="O25" s="3"/>
      <c r="P25" s="3"/>
    </row>
    <row r="26" spans="2:16" ht="15.75" x14ac:dyDescent="0.25">
      <c r="B26" s="5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3"/>
    </row>
    <row r="27" spans="2:16" ht="31.5" x14ac:dyDescent="0.25">
      <c r="B27" s="5" t="s">
        <v>2</v>
      </c>
      <c r="C27" s="3" t="s">
        <v>3</v>
      </c>
      <c r="D27" s="3" t="s">
        <v>4</v>
      </c>
      <c r="E27" s="3" t="s">
        <v>5</v>
      </c>
      <c r="F27" s="3" t="s">
        <v>6</v>
      </c>
      <c r="G27" s="3" t="s">
        <v>7</v>
      </c>
      <c r="H27" s="3" t="s">
        <v>8</v>
      </c>
      <c r="I27" s="3" t="s">
        <v>9</v>
      </c>
      <c r="J27" s="3" t="s">
        <v>10</v>
      </c>
      <c r="K27" s="6" t="s">
        <v>11</v>
      </c>
      <c r="L27" s="6" t="s">
        <v>12</v>
      </c>
      <c r="M27" s="7" t="s">
        <v>13</v>
      </c>
      <c r="N27" s="3" t="s">
        <v>14</v>
      </c>
      <c r="O27" s="3" t="s">
        <v>15</v>
      </c>
      <c r="P27" s="3" t="s">
        <v>16</v>
      </c>
    </row>
    <row r="28" spans="2:16" ht="15.75" x14ac:dyDescent="0.25">
      <c r="B28" s="79">
        <v>1</v>
      </c>
      <c r="C28" s="45" t="s">
        <v>36</v>
      </c>
      <c r="D28" s="41" t="s">
        <v>37</v>
      </c>
      <c r="E28" s="42">
        <v>130</v>
      </c>
      <c r="F28" s="42">
        <v>186</v>
      </c>
      <c r="G28" s="42">
        <v>161</v>
      </c>
      <c r="H28" s="42">
        <v>182</v>
      </c>
      <c r="I28" s="42">
        <v>143</v>
      </c>
      <c r="J28" s="145">
        <v>210</v>
      </c>
      <c r="K28" s="42">
        <f t="shared" ref="K28:K29" si="3">SUM(E28:J28)</f>
        <v>1012</v>
      </c>
      <c r="L28" s="91">
        <v>60</v>
      </c>
      <c r="M28" s="42">
        <f t="shared" ref="M28:M29" si="4">SUM(K28:L28)</f>
        <v>1072</v>
      </c>
      <c r="N28" s="43">
        <f>SUM(M28/6)</f>
        <v>178.66666666666666</v>
      </c>
      <c r="O28" s="15">
        <f t="shared" ref="O28:O29" si="5">MAX(E28:J28)</f>
        <v>210</v>
      </c>
      <c r="P28" s="44" t="s">
        <v>28</v>
      </c>
    </row>
    <row r="29" spans="2:16" ht="15.75" x14ac:dyDescent="0.25">
      <c r="B29" s="79">
        <v>2</v>
      </c>
      <c r="C29" s="45" t="s">
        <v>73</v>
      </c>
      <c r="D29" s="41" t="s">
        <v>37</v>
      </c>
      <c r="E29" s="42">
        <v>170</v>
      </c>
      <c r="F29" s="42">
        <v>153</v>
      </c>
      <c r="G29" s="42">
        <v>148</v>
      </c>
      <c r="H29" s="42">
        <v>138</v>
      </c>
      <c r="I29" s="42">
        <v>103</v>
      </c>
      <c r="J29" s="42">
        <v>155</v>
      </c>
      <c r="K29" s="42">
        <f t="shared" si="3"/>
        <v>867</v>
      </c>
      <c r="L29" s="90">
        <v>0</v>
      </c>
      <c r="M29" s="42">
        <f t="shared" si="4"/>
        <v>867</v>
      </c>
      <c r="N29" s="43">
        <f>SUM(K29/6)</f>
        <v>144.5</v>
      </c>
      <c r="O29" s="15">
        <f t="shared" si="5"/>
        <v>170</v>
      </c>
      <c r="P29" s="44" t="s">
        <v>38</v>
      </c>
    </row>
    <row r="30" spans="2:16" ht="15.75" x14ac:dyDescent="0.25">
      <c r="B30" s="79">
        <v>3</v>
      </c>
      <c r="C30" s="45" t="s">
        <v>64</v>
      </c>
      <c r="D30" s="41" t="s">
        <v>37</v>
      </c>
      <c r="E30" s="42">
        <v>108</v>
      </c>
      <c r="F30" s="42">
        <v>84</v>
      </c>
      <c r="G30" s="42">
        <v>67</v>
      </c>
      <c r="H30" s="42">
        <v>85</v>
      </c>
      <c r="I30" s="42">
        <v>76</v>
      </c>
      <c r="J30" s="42">
        <v>116</v>
      </c>
      <c r="K30" s="42">
        <f t="shared" ref="K30:K31" si="6">SUM(E30:J30)</f>
        <v>536</v>
      </c>
      <c r="L30" s="91">
        <v>60</v>
      </c>
      <c r="M30" s="42">
        <f t="shared" ref="M30:M31" si="7">SUM(K30:L30)</f>
        <v>596</v>
      </c>
      <c r="N30" s="43">
        <f>SUM(M30/6)</f>
        <v>99.333333333333329</v>
      </c>
      <c r="O30" s="15">
        <f t="shared" ref="O30:O31" si="8">MAX(E30:J30)</f>
        <v>116</v>
      </c>
      <c r="P30" s="44" t="s">
        <v>28</v>
      </c>
    </row>
    <row r="31" spans="2:16" ht="15.75" x14ac:dyDescent="0.25">
      <c r="B31" s="79">
        <v>4</v>
      </c>
      <c r="C31" s="45" t="s">
        <v>42</v>
      </c>
      <c r="D31" s="41" t="s">
        <v>37</v>
      </c>
      <c r="E31" s="42">
        <v>80</v>
      </c>
      <c r="F31" s="42">
        <v>54</v>
      </c>
      <c r="G31" s="42">
        <v>99</v>
      </c>
      <c r="H31" s="42">
        <v>85</v>
      </c>
      <c r="I31" s="42">
        <v>99</v>
      </c>
      <c r="J31" s="42">
        <v>90</v>
      </c>
      <c r="K31" s="42">
        <f t="shared" si="6"/>
        <v>507</v>
      </c>
      <c r="L31" s="91">
        <v>60</v>
      </c>
      <c r="M31" s="42">
        <f t="shared" si="7"/>
        <v>567</v>
      </c>
      <c r="N31" s="43">
        <f>SUM(M31/6)</f>
        <v>94.5</v>
      </c>
      <c r="O31" s="15">
        <f t="shared" si="8"/>
        <v>99</v>
      </c>
      <c r="P31" s="44" t="s">
        <v>28</v>
      </c>
    </row>
    <row r="32" spans="2:16" ht="15.75" x14ac:dyDescent="0.25">
      <c r="B32" s="5"/>
      <c r="C32" s="49"/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2"/>
      <c r="O32" s="5"/>
      <c r="P32" s="53"/>
    </row>
    <row r="33" spans="2:16" ht="15.75" x14ac:dyDescent="0.25">
      <c r="B33" s="5"/>
      <c r="C33" s="49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2"/>
      <c r="O33" s="5"/>
      <c r="P33" s="53"/>
    </row>
    <row r="34" spans="2:16" ht="15.75" x14ac:dyDescent="0.25">
      <c r="B34" s="5"/>
      <c r="C34" s="49" t="s">
        <v>95</v>
      </c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2"/>
      <c r="O34" s="5"/>
      <c r="P34" s="53"/>
    </row>
    <row r="35" spans="2:16" ht="15.75" x14ac:dyDescent="0.25">
      <c r="B35" s="5"/>
      <c r="C35" s="49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2"/>
      <c r="O35" s="5"/>
      <c r="P35" s="53"/>
    </row>
    <row r="36" spans="2:16" ht="15.75" customHeight="1" x14ac:dyDescent="0.25">
      <c r="B36" s="5" t="s">
        <v>2</v>
      </c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  <c r="J36" s="3" t="s">
        <v>10</v>
      </c>
      <c r="K36" s="6" t="s">
        <v>11</v>
      </c>
      <c r="L36" s="6" t="s">
        <v>12</v>
      </c>
      <c r="M36" s="7" t="s">
        <v>13</v>
      </c>
      <c r="N36" s="3" t="s">
        <v>14</v>
      </c>
      <c r="O36" s="3" t="s">
        <v>15</v>
      </c>
      <c r="P36" s="3" t="s">
        <v>16</v>
      </c>
    </row>
    <row r="37" spans="2:16" ht="15.75" x14ac:dyDescent="0.25">
      <c r="B37" s="36">
        <v>1</v>
      </c>
      <c r="C37" s="69" t="s">
        <v>96</v>
      </c>
      <c r="D37" s="41" t="s">
        <v>56</v>
      </c>
      <c r="E37" s="69">
        <v>110</v>
      </c>
      <c r="F37" s="69">
        <v>103</v>
      </c>
      <c r="G37" s="69">
        <v>94</v>
      </c>
      <c r="H37" s="69">
        <v>101</v>
      </c>
      <c r="I37" s="69">
        <v>93</v>
      </c>
      <c r="J37" s="69">
        <v>111</v>
      </c>
      <c r="K37" s="42">
        <f>SUM(E37:J37)</f>
        <v>612</v>
      </c>
      <c r="L37" s="90">
        <v>60</v>
      </c>
      <c r="M37" s="42">
        <f>SUM(K37:L37)</f>
        <v>672</v>
      </c>
      <c r="N37" s="43">
        <f>SUM(K37/6)</f>
        <v>102</v>
      </c>
      <c r="O37" s="15">
        <f>MAX(E37:J37)</f>
        <v>111</v>
      </c>
      <c r="P37" s="55" t="s">
        <v>28</v>
      </c>
    </row>
    <row r="38" spans="2:16" ht="15.75" x14ac:dyDescent="0.25">
      <c r="B38" s="5"/>
      <c r="C38" s="49"/>
      <c r="D38" s="50"/>
      <c r="E38" s="51"/>
      <c r="F38" s="51"/>
      <c r="G38" s="51"/>
      <c r="H38" s="51"/>
      <c r="I38" s="51"/>
      <c r="J38" s="51"/>
      <c r="K38" s="51"/>
      <c r="L38" s="51"/>
      <c r="M38" s="51"/>
      <c r="N38" s="52"/>
      <c r="O38" s="5"/>
      <c r="P38" s="53"/>
    </row>
    <row r="39" spans="2:16" x14ac:dyDescent="0.25">
      <c r="C39" s="49"/>
      <c r="D39" s="50"/>
      <c r="E39" s="51"/>
      <c r="F39" s="51"/>
      <c r="G39" s="51"/>
      <c r="H39" s="51"/>
      <c r="I39" s="51"/>
      <c r="J39" s="51"/>
      <c r="K39" s="51"/>
      <c r="L39" s="50"/>
      <c r="M39" s="51"/>
      <c r="N39" s="52"/>
      <c r="O39" s="50"/>
      <c r="P39" s="53"/>
    </row>
    <row r="40" spans="2:16" ht="15.75" x14ac:dyDescent="0.25">
      <c r="C40" s="37" t="s">
        <v>94</v>
      </c>
    </row>
    <row r="41" spans="2:16" ht="15.75" x14ac:dyDescent="0.25">
      <c r="C41" s="37"/>
    </row>
    <row r="42" spans="2:16" ht="31.5" x14ac:dyDescent="0.25">
      <c r="B42" s="5" t="s">
        <v>2</v>
      </c>
      <c r="C42" s="3" t="s">
        <v>3</v>
      </c>
      <c r="D42" s="3" t="s">
        <v>4</v>
      </c>
      <c r="E42" s="3" t="s">
        <v>5</v>
      </c>
      <c r="F42" s="3" t="s">
        <v>6</v>
      </c>
      <c r="G42" s="3" t="s">
        <v>7</v>
      </c>
      <c r="H42" s="3" t="s">
        <v>8</v>
      </c>
      <c r="I42" s="3" t="s">
        <v>9</v>
      </c>
      <c r="J42" s="3" t="s">
        <v>10</v>
      </c>
      <c r="K42" s="6" t="s">
        <v>11</v>
      </c>
      <c r="L42" s="6" t="s">
        <v>12</v>
      </c>
      <c r="M42" s="7" t="s">
        <v>13</v>
      </c>
      <c r="N42" s="3" t="s">
        <v>14</v>
      </c>
      <c r="O42" s="3" t="s">
        <v>15</v>
      </c>
      <c r="P42" s="3" t="s">
        <v>16</v>
      </c>
    </row>
    <row r="43" spans="2:16" ht="15.75" x14ac:dyDescent="0.25">
      <c r="B43" s="87">
        <v>1</v>
      </c>
      <c r="C43" s="94" t="s">
        <v>97</v>
      </c>
      <c r="D43" s="56" t="s">
        <v>74</v>
      </c>
      <c r="E43" s="94">
        <v>123</v>
      </c>
      <c r="F43" s="94">
        <v>108</v>
      </c>
      <c r="G43" s="94">
        <v>110</v>
      </c>
      <c r="H43" s="94">
        <v>106</v>
      </c>
      <c r="I43" s="94">
        <v>87</v>
      </c>
      <c r="J43" s="94">
        <v>96</v>
      </c>
      <c r="K43" s="42">
        <f>SUM(E43:J43)</f>
        <v>630</v>
      </c>
      <c r="L43" s="90"/>
      <c r="M43" s="42">
        <f>SUM(K43:L43)</f>
        <v>630</v>
      </c>
      <c r="N43" s="43">
        <f>SUM(K43/6)</f>
        <v>105</v>
      </c>
      <c r="O43" s="15">
        <f>MAX(E43:J43)</f>
        <v>123</v>
      </c>
      <c r="P43" s="55" t="s">
        <v>94</v>
      </c>
    </row>
    <row r="44" spans="2:16" ht="15.75" x14ac:dyDescent="0.25">
      <c r="B44" s="88">
        <v>2</v>
      </c>
      <c r="C44" s="47" t="s">
        <v>98</v>
      </c>
      <c r="D44" s="56" t="s">
        <v>74</v>
      </c>
      <c r="E44" s="42">
        <v>89</v>
      </c>
      <c r="F44" s="42">
        <v>89</v>
      </c>
      <c r="G44" s="42">
        <v>88</v>
      </c>
      <c r="H44" s="42">
        <v>98</v>
      </c>
      <c r="I44" s="42">
        <v>90</v>
      </c>
      <c r="J44" s="42">
        <v>110</v>
      </c>
      <c r="K44" s="42">
        <f>SUM(E44:J44)</f>
        <v>564</v>
      </c>
      <c r="L44" s="90">
        <v>60</v>
      </c>
      <c r="M44" s="42">
        <f>SUM(K44:L44)</f>
        <v>624</v>
      </c>
      <c r="N44" s="43">
        <f>SUM(K44/6)</f>
        <v>94</v>
      </c>
      <c r="O44" s="15">
        <f>MAX(E44:J44)</f>
        <v>110</v>
      </c>
      <c r="P44" s="55" t="s">
        <v>94</v>
      </c>
    </row>
    <row r="45" spans="2:16" ht="15.75" x14ac:dyDescent="0.25">
      <c r="B45" s="88">
        <v>3</v>
      </c>
      <c r="C45" s="69" t="s">
        <v>99</v>
      </c>
      <c r="D45" s="41" t="s">
        <v>74</v>
      </c>
      <c r="E45" s="69">
        <v>84</v>
      </c>
      <c r="F45" s="69">
        <v>118</v>
      </c>
      <c r="G45" s="69">
        <v>95</v>
      </c>
      <c r="H45" s="69">
        <v>91</v>
      </c>
      <c r="I45" s="69">
        <v>85</v>
      </c>
      <c r="J45" s="69">
        <v>79</v>
      </c>
      <c r="K45" s="42">
        <f>SUM(E45:J45)</f>
        <v>552</v>
      </c>
      <c r="L45" s="91">
        <v>0</v>
      </c>
      <c r="M45" s="42">
        <f>SUM(K45:L45)</f>
        <v>552</v>
      </c>
      <c r="N45" s="43">
        <f>SUM(M45/6)</f>
        <v>92</v>
      </c>
      <c r="O45" s="15">
        <f>MAX(E45:J45)</f>
        <v>118</v>
      </c>
      <c r="P45" s="44" t="s">
        <v>94</v>
      </c>
    </row>
    <row r="47" spans="2:16" ht="15.75" customHeight="1" x14ac:dyDescent="0.25">
      <c r="B47" s="5"/>
      <c r="C47" s="3"/>
      <c r="D47" s="3"/>
      <c r="E47" s="3"/>
      <c r="F47" s="3"/>
      <c r="G47" s="3"/>
      <c r="H47" s="3"/>
      <c r="I47" s="3"/>
      <c r="J47" s="3"/>
      <c r="K47" s="6"/>
      <c r="L47" s="6"/>
      <c r="M47" s="7"/>
      <c r="N47" s="3"/>
      <c r="O47" s="3"/>
      <c r="P47" s="3"/>
    </row>
    <row r="48" spans="2:16" ht="15.75" x14ac:dyDescent="0.25">
      <c r="B48" s="65"/>
      <c r="C48" s="38"/>
      <c r="D48" s="50"/>
      <c r="E48" s="38"/>
      <c r="F48" s="38"/>
      <c r="G48" s="38"/>
      <c r="H48" s="38"/>
      <c r="I48" s="38"/>
      <c r="J48" s="38"/>
      <c r="K48" s="51"/>
      <c r="L48" s="146"/>
      <c r="M48" s="51"/>
      <c r="N48" s="52"/>
      <c r="O48" s="5"/>
      <c r="P48" s="53"/>
    </row>
    <row r="51" spans="3:4" x14ac:dyDescent="0.25">
      <c r="C51" s="228" t="s">
        <v>52</v>
      </c>
      <c r="D51" s="228"/>
    </row>
  </sheetData>
  <sortState xmlns:xlrd2="http://schemas.microsoft.com/office/spreadsheetml/2017/richdata2" ref="C18:P23">
    <sortCondition descending="1" ref="M18:M23"/>
  </sortState>
  <mergeCells count="4">
    <mergeCell ref="B3:M3"/>
    <mergeCell ref="B5:M5"/>
    <mergeCell ref="B6:M6"/>
    <mergeCell ref="C51:D51"/>
  </mergeCells>
  <pageMargins left="0.7" right="0.7" top="0.78740157499999996" bottom="0.78740157499999996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P49"/>
  <sheetViews>
    <sheetView topLeftCell="A25" workbookViewId="0">
      <selection activeCell="F49" sqref="F49"/>
    </sheetView>
  </sheetViews>
  <sheetFormatPr defaultRowHeight="15" x14ac:dyDescent="0.25"/>
  <cols>
    <col min="3" max="3" width="30" customWidth="1"/>
    <col min="16" max="16" width="30.7109375" customWidth="1"/>
  </cols>
  <sheetData>
    <row r="3" spans="2:16" ht="15.75" x14ac:dyDescent="0.25">
      <c r="B3" s="226" t="s">
        <v>82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27" t="s">
        <v>41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1"/>
      <c r="O5" s="1"/>
      <c r="P5" s="1"/>
    </row>
    <row r="6" spans="2:16" ht="15.75" x14ac:dyDescent="0.25">
      <c r="B6" s="227" t="s">
        <v>89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15" t="s">
        <v>2</v>
      </c>
      <c r="C10" s="23" t="s">
        <v>3</v>
      </c>
      <c r="D10" s="23" t="s">
        <v>4</v>
      </c>
      <c r="E10" s="23" t="s">
        <v>5</v>
      </c>
      <c r="F10" s="23" t="s">
        <v>6</v>
      </c>
      <c r="G10" s="23" t="s">
        <v>7</v>
      </c>
      <c r="H10" s="23" t="s">
        <v>8</v>
      </c>
      <c r="I10" s="23" t="s">
        <v>9</v>
      </c>
      <c r="J10" s="23" t="s">
        <v>10</v>
      </c>
      <c r="K10" s="98" t="s">
        <v>11</v>
      </c>
      <c r="L10" s="98" t="s">
        <v>12</v>
      </c>
      <c r="M10" s="99" t="s">
        <v>13</v>
      </c>
      <c r="N10" s="23" t="s">
        <v>14</v>
      </c>
      <c r="O10" s="23" t="s">
        <v>15</v>
      </c>
      <c r="P10" s="23" t="s">
        <v>16</v>
      </c>
    </row>
    <row r="11" spans="2:16" ht="15.75" x14ac:dyDescent="0.25">
      <c r="B11" s="155">
        <v>1</v>
      </c>
      <c r="C11" s="46" t="s">
        <v>19</v>
      </c>
      <c r="D11" s="156" t="s">
        <v>17</v>
      </c>
      <c r="E11" s="157">
        <v>103</v>
      </c>
      <c r="F11" s="157">
        <v>89</v>
      </c>
      <c r="G11" s="158">
        <v>113</v>
      </c>
      <c r="H11" s="157">
        <v>80</v>
      </c>
      <c r="I11" s="157">
        <v>104</v>
      </c>
      <c r="J11" s="157">
        <v>84</v>
      </c>
      <c r="K11" s="159">
        <f>SUM(E11:J11)</f>
        <v>573</v>
      </c>
      <c r="L11" s="160"/>
      <c r="M11" s="161">
        <f>SUM(K11:L11)</f>
        <v>573</v>
      </c>
      <c r="N11" s="160">
        <f>SUM(K11/6)</f>
        <v>95.5</v>
      </c>
      <c r="O11" s="73">
        <f>MAX(E11:J11)</f>
        <v>113</v>
      </c>
      <c r="P11" s="161" t="s">
        <v>20</v>
      </c>
    </row>
    <row r="12" spans="2:16" ht="15.75" x14ac:dyDescent="0.25">
      <c r="B12" s="8">
        <v>2</v>
      </c>
      <c r="C12" s="61" t="s">
        <v>18</v>
      </c>
      <c r="D12" s="57" t="s">
        <v>17</v>
      </c>
      <c r="E12" s="41">
        <v>108</v>
      </c>
      <c r="F12" s="41">
        <v>91</v>
      </c>
      <c r="G12" s="164">
        <v>88</v>
      </c>
      <c r="H12" s="41">
        <v>96</v>
      </c>
      <c r="I12" s="41">
        <v>82</v>
      </c>
      <c r="J12" s="41">
        <v>98</v>
      </c>
      <c r="K12" s="149">
        <f>SUM(E12:J12)</f>
        <v>563</v>
      </c>
      <c r="L12" s="41"/>
      <c r="M12" s="44">
        <f>SUM(K12:L12)</f>
        <v>563</v>
      </c>
      <c r="N12" s="41">
        <f>SUM(K12/6)</f>
        <v>93.833333333333329</v>
      </c>
      <c r="O12" s="10">
        <f>MAX(E12:J12)</f>
        <v>108</v>
      </c>
      <c r="P12" s="44" t="s">
        <v>33</v>
      </c>
    </row>
    <row r="13" spans="2:16" ht="31.5" x14ac:dyDescent="0.25">
      <c r="B13" s="8">
        <v>3</v>
      </c>
      <c r="C13" s="150" t="s">
        <v>101</v>
      </c>
      <c r="D13" s="57" t="s">
        <v>17</v>
      </c>
      <c r="E13" s="58">
        <v>87</v>
      </c>
      <c r="F13" s="58">
        <v>64</v>
      </c>
      <c r="G13" s="58">
        <v>65</v>
      </c>
      <c r="H13" s="58">
        <v>118</v>
      </c>
      <c r="I13" s="58">
        <v>94</v>
      </c>
      <c r="J13" s="58">
        <v>77</v>
      </c>
      <c r="K13" s="149">
        <f>SUM(E13:J13)</f>
        <v>505</v>
      </c>
      <c r="L13" s="41"/>
      <c r="M13" s="44">
        <f>SUM(K13:L13)</f>
        <v>505</v>
      </c>
      <c r="N13" s="41">
        <f>SUM(K13/6)</f>
        <v>84.166666666666671</v>
      </c>
      <c r="O13" s="10">
        <f>MAX(E13:J13)</f>
        <v>118</v>
      </c>
      <c r="P13" s="44" t="s">
        <v>33</v>
      </c>
    </row>
    <row r="14" spans="2:16" ht="15.75" x14ac:dyDescent="0.25">
      <c r="B14" s="24">
        <v>4</v>
      </c>
      <c r="C14" s="61" t="s">
        <v>21</v>
      </c>
      <c r="D14" s="57" t="s">
        <v>17</v>
      </c>
      <c r="E14" s="58">
        <v>74</v>
      </c>
      <c r="F14" s="58">
        <v>74</v>
      </c>
      <c r="G14" s="60">
        <v>68</v>
      </c>
      <c r="H14" s="58">
        <v>69</v>
      </c>
      <c r="I14" s="58">
        <v>52</v>
      </c>
      <c r="J14" s="58">
        <v>56</v>
      </c>
      <c r="K14" s="149">
        <f>SUM(E14:J14)</f>
        <v>393</v>
      </c>
      <c r="L14" s="41">
        <v>60</v>
      </c>
      <c r="M14" s="44">
        <f>SUM(K14:L14)</f>
        <v>453</v>
      </c>
      <c r="N14" s="41">
        <f>SUM(K14/6)</f>
        <v>65.5</v>
      </c>
      <c r="O14" s="10">
        <f>MAX(E14:J14)</f>
        <v>74</v>
      </c>
      <c r="P14" s="44" t="s">
        <v>22</v>
      </c>
    </row>
    <row r="15" spans="2:16" ht="15.75" x14ac:dyDescent="0.25">
      <c r="B15" s="24">
        <v>5</v>
      </c>
      <c r="C15" s="61" t="s">
        <v>71</v>
      </c>
      <c r="D15" s="57" t="s">
        <v>17</v>
      </c>
      <c r="E15" s="58">
        <v>83</v>
      </c>
      <c r="F15" s="58">
        <v>70</v>
      </c>
      <c r="G15" s="60">
        <v>47</v>
      </c>
      <c r="H15" s="58">
        <v>60</v>
      </c>
      <c r="I15" s="58">
        <v>50</v>
      </c>
      <c r="J15" s="58">
        <v>55</v>
      </c>
      <c r="K15" s="149">
        <f>SUM(E15:J15)</f>
        <v>365</v>
      </c>
      <c r="L15" s="41"/>
      <c r="M15" s="44">
        <f>SUM(K15:L15)</f>
        <v>365</v>
      </c>
      <c r="N15" s="41">
        <f>SUM(K15/6)</f>
        <v>60.833333333333336</v>
      </c>
      <c r="O15" s="10">
        <f>MAX(E15:J15)</f>
        <v>83</v>
      </c>
      <c r="P15" s="44" t="s">
        <v>20</v>
      </c>
    </row>
    <row r="16" spans="2:16" ht="15.75" x14ac:dyDescent="0.25">
      <c r="B16" s="3"/>
      <c r="C16" s="49"/>
      <c r="D16" s="50"/>
      <c r="E16" s="62"/>
      <c r="F16" s="62"/>
      <c r="G16" s="151"/>
      <c r="H16" s="62"/>
      <c r="I16" s="62"/>
      <c r="J16" s="62"/>
      <c r="K16" s="53"/>
      <c r="L16" s="50"/>
      <c r="M16" s="53"/>
      <c r="N16" s="50"/>
      <c r="O16" s="5"/>
      <c r="P16" s="53"/>
    </row>
    <row r="17" spans="2:16" ht="15.75" x14ac:dyDescent="0.25">
      <c r="B17" s="3"/>
      <c r="C17" s="4" t="s">
        <v>25</v>
      </c>
      <c r="D17" s="5"/>
      <c r="E17" s="62"/>
      <c r="F17" s="62"/>
      <c r="G17" s="62"/>
      <c r="H17" s="62"/>
      <c r="I17" s="62"/>
      <c r="J17" s="62"/>
      <c r="K17" s="5"/>
      <c r="L17" s="5"/>
      <c r="M17" s="5"/>
      <c r="N17" s="3"/>
      <c r="O17" s="3"/>
      <c r="P17" s="3"/>
    </row>
    <row r="18" spans="2:16" ht="15.75" x14ac:dyDescent="0.25">
      <c r="B18" s="3"/>
      <c r="C18" s="4"/>
      <c r="D18" s="5"/>
      <c r="E18" s="62"/>
      <c r="F18" s="62"/>
      <c r="G18" s="62"/>
      <c r="H18" s="62"/>
      <c r="I18" s="62"/>
      <c r="J18" s="62"/>
      <c r="K18" s="5"/>
      <c r="L18" s="5"/>
      <c r="M18" s="5"/>
      <c r="N18" s="3"/>
      <c r="O18" s="3"/>
      <c r="P18" s="3"/>
    </row>
    <row r="19" spans="2:16" ht="31.5" x14ac:dyDescent="0.25">
      <c r="B19" s="15" t="s">
        <v>2</v>
      </c>
      <c r="C19" s="23" t="s">
        <v>3</v>
      </c>
      <c r="D19" s="23" t="s">
        <v>4</v>
      </c>
      <c r="E19" s="59" t="s">
        <v>5</v>
      </c>
      <c r="F19" s="59" t="s">
        <v>6</v>
      </c>
      <c r="G19" s="59" t="s">
        <v>7</v>
      </c>
      <c r="H19" s="59" t="s">
        <v>8</v>
      </c>
      <c r="I19" s="59" t="s">
        <v>9</v>
      </c>
      <c r="J19" s="59" t="s">
        <v>10</v>
      </c>
      <c r="K19" s="98" t="s">
        <v>11</v>
      </c>
      <c r="L19" s="98" t="s">
        <v>12</v>
      </c>
      <c r="M19" s="99" t="s">
        <v>13</v>
      </c>
      <c r="N19" s="23" t="s">
        <v>14</v>
      </c>
      <c r="O19" s="23" t="s">
        <v>15</v>
      </c>
      <c r="P19" s="15"/>
    </row>
    <row r="20" spans="2:16" ht="15.75" x14ac:dyDescent="0.25">
      <c r="B20" s="162">
        <v>1</v>
      </c>
      <c r="C20" s="46" t="s">
        <v>29</v>
      </c>
      <c r="D20" s="160" t="s">
        <v>27</v>
      </c>
      <c r="E20" s="161">
        <v>150</v>
      </c>
      <c r="F20" s="161">
        <v>204</v>
      </c>
      <c r="G20" s="161">
        <v>177</v>
      </c>
      <c r="H20" s="161">
        <v>197</v>
      </c>
      <c r="I20" s="161">
        <v>214</v>
      </c>
      <c r="J20" s="161">
        <v>216</v>
      </c>
      <c r="K20" s="161">
        <f>SUM(E20:J20)</f>
        <v>1158</v>
      </c>
      <c r="L20" s="160"/>
      <c r="M20" s="161">
        <f>SUM(K20:L20)</f>
        <v>1158</v>
      </c>
      <c r="N20" s="160">
        <f>SUM(K20/6)</f>
        <v>193</v>
      </c>
      <c r="O20" s="73">
        <f>MAX(E20:J20)</f>
        <v>216</v>
      </c>
      <c r="P20" s="161" t="s">
        <v>22</v>
      </c>
    </row>
    <row r="21" spans="2:16" ht="15.75" x14ac:dyDescent="0.25">
      <c r="B21" s="18">
        <v>2</v>
      </c>
      <c r="C21" s="45" t="s">
        <v>26</v>
      </c>
      <c r="D21" s="57" t="s">
        <v>27</v>
      </c>
      <c r="E21" s="58">
        <v>159</v>
      </c>
      <c r="F21" s="58">
        <v>154</v>
      </c>
      <c r="G21" s="58">
        <v>140</v>
      </c>
      <c r="H21" s="58">
        <v>162</v>
      </c>
      <c r="I21" s="58">
        <v>111</v>
      </c>
      <c r="J21" s="58">
        <v>178</v>
      </c>
      <c r="K21" s="149">
        <f>SUM(E21:J21)</f>
        <v>904</v>
      </c>
      <c r="L21" s="44"/>
      <c r="M21" s="44">
        <f>SUM(K21:L21)</f>
        <v>904</v>
      </c>
      <c r="N21" s="41">
        <f>SUM(K21/6)</f>
        <v>150.66666666666666</v>
      </c>
      <c r="O21" s="10">
        <f>MAX(E21:J21)</f>
        <v>178</v>
      </c>
      <c r="P21" s="44" t="s">
        <v>28</v>
      </c>
    </row>
    <row r="22" spans="2:16" ht="15.75" x14ac:dyDescent="0.25">
      <c r="B22" s="18">
        <v>3</v>
      </c>
      <c r="C22" s="45" t="s">
        <v>30</v>
      </c>
      <c r="D22" s="57" t="s">
        <v>27</v>
      </c>
      <c r="E22" s="59">
        <v>97</v>
      </c>
      <c r="F22" s="59">
        <v>122</v>
      </c>
      <c r="G22" s="59">
        <v>112</v>
      </c>
      <c r="H22" s="59">
        <v>102</v>
      </c>
      <c r="I22" s="59">
        <v>105</v>
      </c>
      <c r="J22" s="59">
        <v>87</v>
      </c>
      <c r="K22" s="149">
        <f>SUM(E22:J22)</f>
        <v>625</v>
      </c>
      <c r="L22" s="44"/>
      <c r="M22" s="44">
        <f>SUM(K22:L22)</f>
        <v>625</v>
      </c>
      <c r="N22" s="41">
        <f>SUM(M22/6)</f>
        <v>104.16666666666667</v>
      </c>
      <c r="O22" s="10">
        <f>MAX(E22:J22)</f>
        <v>122</v>
      </c>
      <c r="P22" s="44" t="s">
        <v>28</v>
      </c>
    </row>
    <row r="23" spans="2:16" ht="15.75" x14ac:dyDescent="0.25">
      <c r="B23" s="89">
        <v>4</v>
      </c>
      <c r="C23" s="54" t="s">
        <v>93</v>
      </c>
      <c r="D23" s="56" t="s">
        <v>27</v>
      </c>
      <c r="E23" s="55">
        <v>87</v>
      </c>
      <c r="F23" s="55">
        <v>76</v>
      </c>
      <c r="G23" s="55">
        <v>60</v>
      </c>
      <c r="H23" s="55">
        <v>101</v>
      </c>
      <c r="I23" s="55">
        <v>73</v>
      </c>
      <c r="J23" s="55">
        <v>92</v>
      </c>
      <c r="K23" s="44">
        <f>SUM(E23:J23)</f>
        <v>489</v>
      </c>
      <c r="L23" s="41"/>
      <c r="M23" s="44">
        <f>SUM(K23:L23)</f>
        <v>489</v>
      </c>
      <c r="N23" s="41">
        <f>SUM(K23/6)</f>
        <v>81.5</v>
      </c>
      <c r="O23" s="10">
        <f>MAX(E23:J23)</f>
        <v>101</v>
      </c>
      <c r="P23" s="55" t="s">
        <v>28</v>
      </c>
    </row>
    <row r="24" spans="2:16" ht="15.75" x14ac:dyDescent="0.25">
      <c r="B24" s="86">
        <v>5</v>
      </c>
      <c r="C24" s="45" t="s">
        <v>32</v>
      </c>
      <c r="D24" s="41" t="s">
        <v>27</v>
      </c>
      <c r="E24" s="44">
        <v>51</v>
      </c>
      <c r="F24" s="44">
        <v>85</v>
      </c>
      <c r="G24" s="44">
        <v>65</v>
      </c>
      <c r="H24" s="44">
        <v>63</v>
      </c>
      <c r="I24" s="44">
        <v>62</v>
      </c>
      <c r="J24" s="44">
        <v>83</v>
      </c>
      <c r="K24" s="44">
        <f>SUM(E24:J24)</f>
        <v>409</v>
      </c>
      <c r="L24" s="44"/>
      <c r="M24" s="44">
        <f>SUM(K24:L24)</f>
        <v>409</v>
      </c>
      <c r="N24" s="41">
        <f>SUM(K24/6)</f>
        <v>68.166666666666671</v>
      </c>
      <c r="O24" s="10">
        <f>MAX(E24:J24)</f>
        <v>85</v>
      </c>
      <c r="P24" s="44" t="s">
        <v>22</v>
      </c>
    </row>
    <row r="25" spans="2:16" ht="15.75" x14ac:dyDescent="0.25">
      <c r="B25" s="19"/>
      <c r="C25" s="2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"/>
    </row>
    <row r="26" spans="2:16" ht="15.75" x14ac:dyDescent="0.25">
      <c r="B26" s="5"/>
      <c r="C26" s="4" t="s">
        <v>35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3"/>
    </row>
    <row r="27" spans="2:16" ht="15.75" x14ac:dyDescent="0.25"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3"/>
      <c r="O27" s="3"/>
      <c r="P27" s="3"/>
    </row>
    <row r="28" spans="2:16" ht="31.5" x14ac:dyDescent="0.25">
      <c r="B28" s="15" t="s">
        <v>2</v>
      </c>
      <c r="C28" s="23" t="s">
        <v>3</v>
      </c>
      <c r="D28" s="23" t="s">
        <v>4</v>
      </c>
      <c r="E28" s="23" t="s">
        <v>5</v>
      </c>
      <c r="F28" s="23" t="s">
        <v>6</v>
      </c>
      <c r="G28" s="23" t="s">
        <v>7</v>
      </c>
      <c r="H28" s="23" t="s">
        <v>8</v>
      </c>
      <c r="I28" s="23" t="s">
        <v>9</v>
      </c>
      <c r="J28" s="23" t="s">
        <v>10</v>
      </c>
      <c r="K28" s="98" t="s">
        <v>11</v>
      </c>
      <c r="L28" s="98" t="s">
        <v>12</v>
      </c>
      <c r="M28" s="99" t="s">
        <v>13</v>
      </c>
      <c r="N28" s="23" t="s">
        <v>14</v>
      </c>
      <c r="O28" s="23" t="s">
        <v>15</v>
      </c>
      <c r="P28" s="23" t="s">
        <v>16</v>
      </c>
    </row>
    <row r="29" spans="2:16" ht="15.75" x14ac:dyDescent="0.25">
      <c r="B29" s="155">
        <v>1</v>
      </c>
      <c r="C29" s="46" t="s">
        <v>36</v>
      </c>
      <c r="D29" s="156" t="s">
        <v>37</v>
      </c>
      <c r="E29" s="157">
        <v>192</v>
      </c>
      <c r="F29" s="157">
        <v>169</v>
      </c>
      <c r="G29" s="157">
        <v>148</v>
      </c>
      <c r="H29" s="157">
        <v>191</v>
      </c>
      <c r="I29" s="157">
        <v>172</v>
      </c>
      <c r="J29" s="157">
        <v>165</v>
      </c>
      <c r="K29" s="159">
        <f t="shared" ref="K29:K34" si="0">SUM(E29:J29)</f>
        <v>1037</v>
      </c>
      <c r="L29" s="160">
        <v>60</v>
      </c>
      <c r="M29" s="161">
        <f t="shared" ref="M29:M34" si="1">SUM(K29:L29)</f>
        <v>1097</v>
      </c>
      <c r="N29" s="160">
        <f>SUM(M29/6)</f>
        <v>182.83333333333334</v>
      </c>
      <c r="O29" s="73">
        <f>MAX(E29:J29)</f>
        <v>192</v>
      </c>
      <c r="P29" s="161" t="s">
        <v>28</v>
      </c>
    </row>
    <row r="30" spans="2:16" ht="15.75" x14ac:dyDescent="0.25">
      <c r="B30" s="8">
        <v>2</v>
      </c>
      <c r="C30" s="47" t="s">
        <v>50</v>
      </c>
      <c r="D30" s="57" t="s">
        <v>37</v>
      </c>
      <c r="E30" s="58">
        <v>158</v>
      </c>
      <c r="F30" s="58">
        <v>170</v>
      </c>
      <c r="G30" s="58">
        <v>170</v>
      </c>
      <c r="H30" s="58">
        <v>145</v>
      </c>
      <c r="I30" s="58">
        <v>160</v>
      </c>
      <c r="J30" s="58">
        <v>149</v>
      </c>
      <c r="K30" s="149">
        <f t="shared" si="0"/>
        <v>952</v>
      </c>
      <c r="L30" s="41"/>
      <c r="M30" s="44">
        <f t="shared" si="1"/>
        <v>952</v>
      </c>
      <c r="N30" s="41">
        <f>SUM(K30/6)</f>
        <v>158.66666666666666</v>
      </c>
      <c r="O30" s="10">
        <f>MAX(E30:J30)</f>
        <v>170</v>
      </c>
      <c r="P30" s="44" t="s">
        <v>33</v>
      </c>
    </row>
    <row r="31" spans="2:16" ht="15.75" x14ac:dyDescent="0.25">
      <c r="B31" s="8">
        <v>3</v>
      </c>
      <c r="C31" s="45" t="s">
        <v>51</v>
      </c>
      <c r="D31" s="57" t="s">
        <v>37</v>
      </c>
      <c r="E31" s="58">
        <v>145</v>
      </c>
      <c r="F31" s="58">
        <v>146</v>
      </c>
      <c r="G31" s="58">
        <v>145</v>
      </c>
      <c r="H31" s="58">
        <v>138</v>
      </c>
      <c r="I31" s="58">
        <v>178</v>
      </c>
      <c r="J31" s="58">
        <v>134</v>
      </c>
      <c r="K31" s="149">
        <f t="shared" si="0"/>
        <v>886</v>
      </c>
      <c r="L31" s="41"/>
      <c r="M31" s="44">
        <f t="shared" si="1"/>
        <v>886</v>
      </c>
      <c r="N31" s="41">
        <f>SUM(K31/6)</f>
        <v>147.66666666666666</v>
      </c>
      <c r="O31" s="10">
        <f>MAX(E31:J31)</f>
        <v>178</v>
      </c>
      <c r="P31" s="44" t="s">
        <v>33</v>
      </c>
    </row>
    <row r="32" spans="2:16" ht="15.75" x14ac:dyDescent="0.25">
      <c r="B32" s="8">
        <v>4</v>
      </c>
      <c r="C32" s="46" t="s">
        <v>31</v>
      </c>
      <c r="D32" s="57" t="s">
        <v>37</v>
      </c>
      <c r="E32" s="41">
        <v>130</v>
      </c>
      <c r="F32" s="41">
        <v>141</v>
      </c>
      <c r="G32" s="41">
        <v>135</v>
      </c>
      <c r="H32" s="41">
        <v>175</v>
      </c>
      <c r="I32" s="41">
        <v>137</v>
      </c>
      <c r="J32" s="41">
        <v>139</v>
      </c>
      <c r="K32" s="152">
        <f t="shared" si="0"/>
        <v>857</v>
      </c>
      <c r="L32" s="41"/>
      <c r="M32" s="41">
        <f t="shared" si="1"/>
        <v>857</v>
      </c>
      <c r="N32" s="41">
        <v>130</v>
      </c>
      <c r="O32" s="80">
        <f>MAX(D32:I32)</f>
        <v>175</v>
      </c>
      <c r="P32" s="44" t="s">
        <v>22</v>
      </c>
    </row>
    <row r="33" spans="2:16" ht="15.75" x14ac:dyDescent="0.25">
      <c r="B33" s="22">
        <v>5</v>
      </c>
      <c r="C33" s="45" t="s">
        <v>34</v>
      </c>
      <c r="D33" s="57" t="s">
        <v>37</v>
      </c>
      <c r="E33" s="58">
        <v>108</v>
      </c>
      <c r="F33" s="58">
        <v>122</v>
      </c>
      <c r="G33" s="58">
        <v>108</v>
      </c>
      <c r="H33" s="58">
        <v>162</v>
      </c>
      <c r="I33" s="58">
        <v>136</v>
      </c>
      <c r="J33" s="58">
        <v>124</v>
      </c>
      <c r="K33" s="149">
        <f t="shared" si="0"/>
        <v>760</v>
      </c>
      <c r="L33" s="41">
        <v>60</v>
      </c>
      <c r="M33" s="44">
        <f t="shared" si="1"/>
        <v>820</v>
      </c>
      <c r="N33" s="41">
        <f>SUM(K33/6)</f>
        <v>126.66666666666667</v>
      </c>
      <c r="O33" s="10">
        <f>MAX(E33:J33)</f>
        <v>162</v>
      </c>
      <c r="P33" s="44" t="s">
        <v>33</v>
      </c>
    </row>
    <row r="34" spans="2:16" ht="15.75" x14ac:dyDescent="0.25">
      <c r="B34" s="153">
        <v>6</v>
      </c>
      <c r="C34" s="45" t="s">
        <v>43</v>
      </c>
      <c r="D34" s="57" t="s">
        <v>37</v>
      </c>
      <c r="E34" s="58">
        <v>78</v>
      </c>
      <c r="F34" s="58">
        <v>108</v>
      </c>
      <c r="G34" s="58">
        <v>93</v>
      </c>
      <c r="H34" s="58">
        <v>89</v>
      </c>
      <c r="I34" s="58">
        <v>79</v>
      </c>
      <c r="J34" s="58">
        <v>60</v>
      </c>
      <c r="K34" s="44">
        <f t="shared" si="0"/>
        <v>507</v>
      </c>
      <c r="L34" s="44">
        <v>60</v>
      </c>
      <c r="M34" s="44">
        <f t="shared" si="1"/>
        <v>567</v>
      </c>
      <c r="N34" s="41">
        <f>SUM(M34/6)</f>
        <v>94.5</v>
      </c>
      <c r="O34" s="15">
        <f>MAX(E34:J34)</f>
        <v>108</v>
      </c>
      <c r="P34" s="44" t="s">
        <v>28</v>
      </c>
    </row>
    <row r="35" spans="2:16" ht="15.75" x14ac:dyDescent="0.25">
      <c r="B35" s="5"/>
      <c r="C35" s="49"/>
      <c r="D35" s="50"/>
      <c r="E35" s="62"/>
      <c r="F35" s="62"/>
      <c r="G35" s="62"/>
      <c r="H35" s="62"/>
      <c r="I35" s="62"/>
      <c r="J35" s="62"/>
      <c r="K35" s="51"/>
      <c r="L35" s="50"/>
      <c r="M35" s="51"/>
      <c r="N35" s="52"/>
      <c r="O35" s="5"/>
      <c r="P35" s="53"/>
    </row>
    <row r="36" spans="2:16" ht="15.75" x14ac:dyDescent="0.25">
      <c r="B36" s="5"/>
      <c r="C36" s="49"/>
      <c r="D36" s="50"/>
      <c r="E36" s="62"/>
      <c r="F36" s="62"/>
      <c r="G36" s="62"/>
      <c r="H36" s="62"/>
      <c r="I36" s="62"/>
      <c r="J36" s="62"/>
      <c r="K36" s="51"/>
      <c r="L36" s="50"/>
      <c r="M36" s="51"/>
      <c r="N36" s="52"/>
      <c r="O36" s="5"/>
      <c r="P36" s="53"/>
    </row>
    <row r="37" spans="2:16" ht="15.75" x14ac:dyDescent="0.25">
      <c r="B37" s="5"/>
      <c r="C37" s="37" t="s">
        <v>95</v>
      </c>
    </row>
    <row r="38" spans="2:16" ht="15.75" x14ac:dyDescent="0.25">
      <c r="C38" s="25"/>
    </row>
    <row r="39" spans="2:16" ht="15.75" x14ac:dyDescent="0.25">
      <c r="B39" s="36">
        <v>1</v>
      </c>
      <c r="C39" s="81" t="s">
        <v>55</v>
      </c>
      <c r="D39" s="41" t="s">
        <v>56</v>
      </c>
      <c r="E39" s="154">
        <v>125</v>
      </c>
      <c r="F39" s="154">
        <v>159</v>
      </c>
      <c r="G39" s="154">
        <v>100</v>
      </c>
      <c r="H39" s="154">
        <v>129</v>
      </c>
      <c r="I39" s="154">
        <v>108</v>
      </c>
      <c r="J39" s="154">
        <v>147</v>
      </c>
      <c r="K39" s="44">
        <f>SUM(E39:J39)</f>
        <v>768</v>
      </c>
      <c r="L39" s="41"/>
      <c r="M39" s="44">
        <f>SUM(K39:L39)</f>
        <v>768</v>
      </c>
      <c r="N39" s="41">
        <f>SUM(K39/6)</f>
        <v>128</v>
      </c>
      <c r="O39" s="15">
        <f>MAX(E39:J39)</f>
        <v>159</v>
      </c>
      <c r="P39" s="55" t="s">
        <v>28</v>
      </c>
    </row>
    <row r="40" spans="2:16" ht="15.75" x14ac:dyDescent="0.25">
      <c r="B40" s="36">
        <v>2</v>
      </c>
      <c r="C40" s="63" t="s">
        <v>62</v>
      </c>
      <c r="D40" s="41" t="s">
        <v>56</v>
      </c>
      <c r="E40" s="58">
        <v>74</v>
      </c>
      <c r="F40" s="58">
        <v>88</v>
      </c>
      <c r="G40" s="58">
        <v>91</v>
      </c>
      <c r="H40" s="58">
        <v>99</v>
      </c>
      <c r="I40" s="58">
        <v>149</v>
      </c>
      <c r="J40" s="58">
        <v>104</v>
      </c>
      <c r="K40" s="44">
        <f t="shared" ref="K40" si="2">SUM(E40:J40)</f>
        <v>605</v>
      </c>
      <c r="L40" s="41">
        <v>60</v>
      </c>
      <c r="M40" s="44">
        <f t="shared" ref="M40" si="3">SUM(K40:L40)</f>
        <v>665</v>
      </c>
      <c r="N40" s="41">
        <f>SUM(M40/6)</f>
        <v>110.83333333333333</v>
      </c>
      <c r="O40" s="10">
        <f t="shared" ref="O40" si="4">MAX(E40:J40)</f>
        <v>149</v>
      </c>
      <c r="P40" s="44" t="s">
        <v>33</v>
      </c>
    </row>
    <row r="41" spans="2:16" ht="15.75" x14ac:dyDescent="0.25">
      <c r="B41" s="65"/>
      <c r="C41" s="163"/>
      <c r="D41" s="50"/>
      <c r="E41" s="62"/>
      <c r="F41" s="62"/>
      <c r="G41" s="62"/>
      <c r="H41" s="62"/>
      <c r="I41" s="62"/>
      <c r="J41" s="62"/>
      <c r="K41" s="53"/>
      <c r="L41" s="50"/>
      <c r="M41" s="53"/>
      <c r="N41" s="50"/>
      <c r="O41" s="5"/>
      <c r="P41" s="53"/>
    </row>
    <row r="42" spans="2:16" ht="15.75" x14ac:dyDescent="0.25">
      <c r="B42" s="65"/>
      <c r="C42" s="163"/>
      <c r="D42" s="50"/>
      <c r="E42" s="62"/>
      <c r="F42" s="62"/>
      <c r="G42" s="62"/>
      <c r="H42" s="62"/>
      <c r="I42" s="62"/>
      <c r="J42" s="62"/>
      <c r="K42" s="53"/>
      <c r="L42" s="50"/>
      <c r="M42" s="53"/>
      <c r="N42" s="50"/>
      <c r="O42" s="5"/>
      <c r="P42" s="53"/>
    </row>
    <row r="43" spans="2:16" ht="15.75" x14ac:dyDescent="0.25">
      <c r="B43" s="65"/>
      <c r="C43" s="163"/>
      <c r="D43" s="50"/>
      <c r="E43" s="62"/>
      <c r="F43" s="62"/>
      <c r="G43" s="62"/>
      <c r="H43" s="62"/>
      <c r="I43" s="62"/>
      <c r="J43" s="62"/>
      <c r="K43" s="53"/>
      <c r="L43" s="50"/>
      <c r="M43" s="53"/>
      <c r="N43" s="50"/>
      <c r="O43" s="5"/>
      <c r="P43" s="53"/>
    </row>
    <row r="44" spans="2:16" ht="15.75" x14ac:dyDescent="0.25">
      <c r="C44" s="38" t="s">
        <v>45</v>
      </c>
      <c r="D44" s="3"/>
    </row>
    <row r="45" spans="2:16" x14ac:dyDescent="0.25">
      <c r="C45" t="s">
        <v>100</v>
      </c>
    </row>
    <row r="47" spans="2:16" x14ac:dyDescent="0.25">
      <c r="E47" s="100"/>
    </row>
    <row r="48" spans="2:16" x14ac:dyDescent="0.25">
      <c r="E48" s="100"/>
    </row>
    <row r="49" spans="5:5" x14ac:dyDescent="0.25">
      <c r="E49" s="100"/>
    </row>
  </sheetData>
  <sortState xmlns:xlrd2="http://schemas.microsoft.com/office/spreadsheetml/2017/richdata2" ref="C27:P31">
    <sortCondition descending="1" ref="K27:K31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scale="64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P48"/>
  <sheetViews>
    <sheetView topLeftCell="B31" workbookViewId="0">
      <selection activeCell="U37" sqref="U37"/>
    </sheetView>
  </sheetViews>
  <sheetFormatPr defaultRowHeight="15" x14ac:dyDescent="0.25"/>
  <cols>
    <col min="3" max="3" width="23.140625" customWidth="1"/>
    <col min="16" max="16" width="28.140625" customWidth="1"/>
    <col min="19" max="19" width="8.140625" customWidth="1"/>
  </cols>
  <sheetData>
    <row r="3" spans="2:16" ht="15.75" x14ac:dyDescent="0.25">
      <c r="B3" s="226" t="s">
        <v>82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27" t="s">
        <v>53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1"/>
      <c r="O5" s="1"/>
      <c r="P5" s="1"/>
    </row>
    <row r="6" spans="2:16" ht="15.75" x14ac:dyDescent="0.25">
      <c r="B6" s="227" t="s">
        <v>105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168">
        <v>1</v>
      </c>
      <c r="C11" s="45" t="s">
        <v>18</v>
      </c>
      <c r="D11" s="41" t="s">
        <v>17</v>
      </c>
      <c r="E11" s="172">
        <v>123</v>
      </c>
      <c r="F11" s="172">
        <v>99</v>
      </c>
      <c r="G11" s="172">
        <v>98</v>
      </c>
      <c r="H11" s="172">
        <v>93</v>
      </c>
      <c r="I11" s="172">
        <v>102</v>
      </c>
      <c r="J11" s="172">
        <v>131</v>
      </c>
      <c r="K11" s="170">
        <f>SUM(E11:J11)</f>
        <v>646</v>
      </c>
      <c r="L11" s="41"/>
      <c r="M11" s="42">
        <f>SUM(K11:L11)</f>
        <v>646</v>
      </c>
      <c r="N11" s="43">
        <f>SUM(K11/6)</f>
        <v>107.66666666666667</v>
      </c>
      <c r="O11" s="10">
        <f>MAX(E11:J11)</f>
        <v>131</v>
      </c>
      <c r="P11" s="44" t="s">
        <v>33</v>
      </c>
    </row>
    <row r="12" spans="2:16" ht="15.75" x14ac:dyDescent="0.25">
      <c r="B12" s="168">
        <v>2</v>
      </c>
      <c r="C12" s="45" t="s">
        <v>19</v>
      </c>
      <c r="D12" s="41" t="s">
        <v>17</v>
      </c>
      <c r="E12" s="172">
        <v>88</v>
      </c>
      <c r="F12" s="172">
        <v>87</v>
      </c>
      <c r="G12" s="172">
        <v>97</v>
      </c>
      <c r="H12" s="172">
        <v>120</v>
      </c>
      <c r="I12" s="172">
        <v>100</v>
      </c>
      <c r="J12" s="172">
        <v>76</v>
      </c>
      <c r="K12" s="170">
        <f>SUM(E12:J12)</f>
        <v>568</v>
      </c>
      <c r="L12" s="42">
        <v>0</v>
      </c>
      <c r="M12" s="42">
        <f>SUM(K12:L12)</f>
        <v>568</v>
      </c>
      <c r="N12" s="43">
        <f>SUM(M12/6)</f>
        <v>94.666666666666671</v>
      </c>
      <c r="O12" s="10">
        <f>MAX(E12:J12)</f>
        <v>120</v>
      </c>
      <c r="P12" s="11" t="s">
        <v>20</v>
      </c>
    </row>
    <row r="13" spans="2:16" ht="15.75" x14ac:dyDescent="0.25">
      <c r="B13" s="168">
        <v>3</v>
      </c>
      <c r="C13" s="45" t="s">
        <v>23</v>
      </c>
      <c r="D13" s="41" t="s">
        <v>17</v>
      </c>
      <c r="E13" s="172">
        <v>70</v>
      </c>
      <c r="F13" s="172">
        <v>92</v>
      </c>
      <c r="G13" s="172">
        <v>92</v>
      </c>
      <c r="H13" s="172">
        <v>65</v>
      </c>
      <c r="I13" s="172">
        <v>100</v>
      </c>
      <c r="J13" s="172">
        <v>103</v>
      </c>
      <c r="K13" s="170">
        <f>SUM(E13:J13)</f>
        <v>522</v>
      </c>
      <c r="L13" s="41"/>
      <c r="M13" s="42">
        <f>SUM(K13:L13)</f>
        <v>522</v>
      </c>
      <c r="N13" s="43">
        <f>SUM(K13/6)</f>
        <v>87</v>
      </c>
      <c r="O13" s="10">
        <f>MAX(E13:J13)</f>
        <v>103</v>
      </c>
      <c r="P13" s="44" t="s">
        <v>49</v>
      </c>
    </row>
    <row r="14" spans="2:16" ht="31.5" x14ac:dyDescent="0.25">
      <c r="B14" s="169">
        <v>4</v>
      </c>
      <c r="C14" s="150" t="s">
        <v>102</v>
      </c>
      <c r="D14" s="41" t="s">
        <v>17</v>
      </c>
      <c r="E14" s="172">
        <v>75</v>
      </c>
      <c r="F14" s="172">
        <v>109</v>
      </c>
      <c r="G14" s="172">
        <v>72</v>
      </c>
      <c r="H14" s="172">
        <v>79</v>
      </c>
      <c r="I14" s="172">
        <v>67</v>
      </c>
      <c r="J14" s="172">
        <v>76</v>
      </c>
      <c r="K14" s="170">
        <f>SUM(E14:J14)</f>
        <v>478</v>
      </c>
      <c r="L14" s="41"/>
      <c r="M14" s="42">
        <f>SUM(K14:L14)</f>
        <v>478</v>
      </c>
      <c r="N14" s="43">
        <f>SUM(K14/6)</f>
        <v>79.666666666666671</v>
      </c>
      <c r="O14" s="10">
        <f>MAX(E14:J14)</f>
        <v>109</v>
      </c>
      <c r="P14" s="44" t="s">
        <v>33</v>
      </c>
    </row>
    <row r="15" spans="2:16" ht="15.75" x14ac:dyDescent="0.25">
      <c r="B15" s="168">
        <v>5</v>
      </c>
      <c r="C15" s="26" t="s">
        <v>72</v>
      </c>
      <c r="D15" s="15" t="s">
        <v>17</v>
      </c>
      <c r="E15" s="172">
        <v>79</v>
      </c>
      <c r="F15" s="172">
        <v>48</v>
      </c>
      <c r="G15" s="172">
        <v>74</v>
      </c>
      <c r="H15" s="172">
        <v>63</v>
      </c>
      <c r="I15" s="172">
        <v>92</v>
      </c>
      <c r="J15" s="172">
        <v>38</v>
      </c>
      <c r="K15" s="170">
        <f>SUM(E15:J15)</f>
        <v>394</v>
      </c>
      <c r="L15" s="41"/>
      <c r="M15" s="42">
        <f>SUM(K15:L15)</f>
        <v>394</v>
      </c>
      <c r="N15" s="71">
        <f>SUM(K15/6)</f>
        <v>65.666666666666671</v>
      </c>
      <c r="O15" s="10">
        <f>MAX(E15:J15)</f>
        <v>92</v>
      </c>
      <c r="P15" s="11" t="s">
        <v>20</v>
      </c>
    </row>
    <row r="16" spans="2:16" ht="15.75" x14ac:dyDescent="0.25">
      <c r="B16" s="168">
        <v>6</v>
      </c>
      <c r="C16" s="26"/>
      <c r="D16" s="15"/>
      <c r="E16" s="172"/>
      <c r="F16" s="172"/>
      <c r="G16" s="172"/>
      <c r="H16" s="172"/>
      <c r="I16" s="172"/>
      <c r="J16" s="172"/>
      <c r="K16" s="171"/>
      <c r="L16" s="10"/>
      <c r="M16" s="10"/>
      <c r="N16" s="10"/>
      <c r="O16" s="10"/>
      <c r="P16" s="11"/>
    </row>
    <row r="17" spans="2:16" ht="15.75" x14ac:dyDescent="0.25">
      <c r="B17" s="3"/>
      <c r="C17" s="16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15.75" x14ac:dyDescent="0.25">
      <c r="B18" s="3"/>
      <c r="C18" s="4" t="s">
        <v>25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3"/>
      <c r="O18" s="3"/>
      <c r="P18" s="3"/>
    </row>
    <row r="19" spans="2:16" ht="15.75" x14ac:dyDescent="0.25">
      <c r="B19" s="3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3"/>
      <c r="O19" s="3"/>
      <c r="P19" s="3"/>
    </row>
    <row r="20" spans="2:16" ht="31.5" x14ac:dyDescent="0.25">
      <c r="B20" s="5" t="s">
        <v>2</v>
      </c>
      <c r="C20" s="3" t="s">
        <v>3</v>
      </c>
      <c r="D20" s="3" t="s">
        <v>4</v>
      </c>
      <c r="E20" s="3" t="s">
        <v>5</v>
      </c>
      <c r="F20" s="3" t="s">
        <v>6</v>
      </c>
      <c r="G20" s="3" t="s">
        <v>7</v>
      </c>
      <c r="H20" s="3" t="s">
        <v>8</v>
      </c>
      <c r="I20" s="3" t="s">
        <v>9</v>
      </c>
      <c r="J20" s="3" t="s">
        <v>10</v>
      </c>
      <c r="K20" s="6" t="s">
        <v>11</v>
      </c>
      <c r="L20" s="17" t="s">
        <v>12</v>
      </c>
      <c r="M20" s="7" t="s">
        <v>13</v>
      </c>
      <c r="N20" s="3" t="s">
        <v>14</v>
      </c>
      <c r="O20" s="3" t="s">
        <v>15</v>
      </c>
      <c r="P20" s="5"/>
    </row>
    <row r="21" spans="2:16" ht="15.75" x14ac:dyDescent="0.25">
      <c r="B21" s="18">
        <v>1</v>
      </c>
      <c r="C21" s="45" t="s">
        <v>29</v>
      </c>
      <c r="D21" s="41" t="s">
        <v>27</v>
      </c>
      <c r="E21" s="172">
        <v>163</v>
      </c>
      <c r="F21" s="172">
        <v>187</v>
      </c>
      <c r="G21" s="172">
        <v>185</v>
      </c>
      <c r="H21" s="172">
        <v>171</v>
      </c>
      <c r="I21" s="172">
        <v>171</v>
      </c>
      <c r="J21" s="172">
        <v>195</v>
      </c>
      <c r="K21" s="42">
        <f t="shared" ref="K21:K26" si="0">SUM(E21:J21)</f>
        <v>1072</v>
      </c>
      <c r="L21" s="41"/>
      <c r="M21" s="42">
        <f t="shared" ref="M21:M26" si="1">SUM(K21:L21)</f>
        <v>1072</v>
      </c>
      <c r="N21" s="43">
        <f>SUM(K21/6)</f>
        <v>178.66666666666666</v>
      </c>
      <c r="O21" s="10">
        <f t="shared" ref="O21:O26" si="2">MAX(E21:J21)</f>
        <v>195</v>
      </c>
      <c r="P21" s="44" t="s">
        <v>22</v>
      </c>
    </row>
    <row r="22" spans="2:16" ht="15.75" x14ac:dyDescent="0.25">
      <c r="B22" s="18">
        <v>2</v>
      </c>
      <c r="C22" s="45" t="s">
        <v>26</v>
      </c>
      <c r="D22" s="41" t="s">
        <v>27</v>
      </c>
      <c r="E22" s="172">
        <v>186</v>
      </c>
      <c r="F22" s="172">
        <v>171</v>
      </c>
      <c r="G22" s="172">
        <v>147</v>
      </c>
      <c r="H22" s="172">
        <v>189</v>
      </c>
      <c r="I22" s="172">
        <v>155</v>
      </c>
      <c r="J22" s="172">
        <v>178</v>
      </c>
      <c r="K22" s="42">
        <f t="shared" si="0"/>
        <v>1026</v>
      </c>
      <c r="L22" s="41"/>
      <c r="M22" s="42">
        <f t="shared" si="1"/>
        <v>1026</v>
      </c>
      <c r="N22" s="43">
        <f>SUM(K22/6)</f>
        <v>171</v>
      </c>
      <c r="O22" s="10">
        <f t="shared" si="2"/>
        <v>189</v>
      </c>
      <c r="P22" s="44" t="s">
        <v>28</v>
      </c>
    </row>
    <row r="23" spans="2:16" ht="15.75" x14ac:dyDescent="0.25">
      <c r="B23" s="18">
        <v>3</v>
      </c>
      <c r="C23" s="21" t="s">
        <v>47</v>
      </c>
      <c r="D23" s="41" t="s">
        <v>27</v>
      </c>
      <c r="E23" s="172">
        <v>142</v>
      </c>
      <c r="F23" s="172">
        <v>136</v>
      </c>
      <c r="G23" s="172">
        <v>135</v>
      </c>
      <c r="H23" s="172">
        <v>127</v>
      </c>
      <c r="I23" s="172">
        <v>109</v>
      </c>
      <c r="J23" s="172">
        <v>107</v>
      </c>
      <c r="K23" s="42">
        <f t="shared" si="0"/>
        <v>756</v>
      </c>
      <c r="L23" s="42">
        <v>60</v>
      </c>
      <c r="M23" s="42">
        <f t="shared" ref="M23" si="3">SUM(K23:L23)</f>
        <v>816</v>
      </c>
      <c r="N23" s="43">
        <f>SUM(M23/6)</f>
        <v>136</v>
      </c>
      <c r="O23" s="10">
        <f t="shared" ref="O23" si="4">MAX(E23:J23)</f>
        <v>142</v>
      </c>
      <c r="P23" s="44" t="s">
        <v>20</v>
      </c>
    </row>
    <row r="24" spans="2:16" ht="15.75" x14ac:dyDescent="0.25">
      <c r="B24" s="18">
        <v>4</v>
      </c>
      <c r="C24" s="45" t="s">
        <v>30</v>
      </c>
      <c r="D24" s="41" t="s">
        <v>27</v>
      </c>
      <c r="E24" s="172">
        <v>110</v>
      </c>
      <c r="F24" s="172">
        <v>147</v>
      </c>
      <c r="G24" s="172">
        <v>124</v>
      </c>
      <c r="H24" s="172">
        <v>151</v>
      </c>
      <c r="I24" s="172">
        <v>118</v>
      </c>
      <c r="J24" s="172">
        <v>129</v>
      </c>
      <c r="K24" s="42">
        <f t="shared" si="0"/>
        <v>779</v>
      </c>
      <c r="L24" s="42">
        <v>0</v>
      </c>
      <c r="M24" s="42">
        <f t="shared" si="1"/>
        <v>779</v>
      </c>
      <c r="N24" s="43">
        <f>SUM(M24/6)</f>
        <v>129.83333333333334</v>
      </c>
      <c r="O24" s="10">
        <f t="shared" si="2"/>
        <v>151</v>
      </c>
      <c r="P24" s="44" t="s">
        <v>28</v>
      </c>
    </row>
    <row r="25" spans="2:16" ht="15.75" x14ac:dyDescent="0.25">
      <c r="B25" s="18">
        <v>5</v>
      </c>
      <c r="C25" s="45" t="s">
        <v>32</v>
      </c>
      <c r="D25" s="41" t="s">
        <v>27</v>
      </c>
      <c r="E25" s="172">
        <v>129</v>
      </c>
      <c r="F25" s="172">
        <v>116</v>
      </c>
      <c r="G25" s="172">
        <v>77</v>
      </c>
      <c r="H25" s="172">
        <v>117</v>
      </c>
      <c r="I25" s="172">
        <v>83</v>
      </c>
      <c r="J25" s="172">
        <v>101</v>
      </c>
      <c r="K25" s="42">
        <f t="shared" si="0"/>
        <v>623</v>
      </c>
      <c r="L25" s="42"/>
      <c r="M25" s="42">
        <f t="shared" si="1"/>
        <v>623</v>
      </c>
      <c r="N25" s="43">
        <f>SUM(K25/6)</f>
        <v>103.83333333333333</v>
      </c>
      <c r="O25" s="10">
        <f t="shared" si="2"/>
        <v>129</v>
      </c>
      <c r="P25" s="44" t="s">
        <v>22</v>
      </c>
    </row>
    <row r="26" spans="2:16" ht="15.75" x14ac:dyDescent="0.25">
      <c r="B26" s="18">
        <v>6</v>
      </c>
      <c r="C26" s="61" t="s">
        <v>93</v>
      </c>
      <c r="D26" s="41" t="s">
        <v>27</v>
      </c>
      <c r="E26" s="172">
        <v>113</v>
      </c>
      <c r="F26" s="172">
        <v>67</v>
      </c>
      <c r="G26" s="172">
        <v>94</v>
      </c>
      <c r="H26" s="172">
        <v>85</v>
      </c>
      <c r="I26" s="172">
        <v>82</v>
      </c>
      <c r="J26" s="172">
        <v>109</v>
      </c>
      <c r="K26" s="42">
        <f t="shared" si="0"/>
        <v>550</v>
      </c>
      <c r="L26" s="42">
        <v>0</v>
      </c>
      <c r="M26" s="42">
        <f t="shared" si="1"/>
        <v>550</v>
      </c>
      <c r="N26" s="43">
        <f>SUM(M26/6)</f>
        <v>91.666666666666671</v>
      </c>
      <c r="O26" s="10">
        <f t="shared" si="2"/>
        <v>113</v>
      </c>
      <c r="P26" s="44" t="s">
        <v>28</v>
      </c>
    </row>
    <row r="27" spans="2:16" ht="15.75" x14ac:dyDescent="0.25">
      <c r="B27" s="18">
        <v>7</v>
      </c>
      <c r="C27" s="61" t="s">
        <v>46</v>
      </c>
      <c r="D27" s="41" t="s">
        <v>27</v>
      </c>
      <c r="E27" s="172">
        <v>47</v>
      </c>
      <c r="F27" s="172">
        <v>65</v>
      </c>
      <c r="G27" s="172">
        <v>38</v>
      </c>
      <c r="H27" s="172">
        <v>95</v>
      </c>
      <c r="I27" s="172">
        <v>87</v>
      </c>
      <c r="J27" s="172">
        <v>94</v>
      </c>
      <c r="K27" s="42">
        <f t="shared" ref="K27" si="5">SUM(E27:J27)</f>
        <v>426</v>
      </c>
      <c r="L27" s="42">
        <v>60</v>
      </c>
      <c r="M27" s="42">
        <f t="shared" ref="M27" si="6">SUM(K27:L27)</f>
        <v>486</v>
      </c>
      <c r="N27" s="43">
        <f>SUM(M27/6)</f>
        <v>81</v>
      </c>
      <c r="O27" s="10">
        <f t="shared" ref="O27" si="7">MAX(E27:J27)</f>
        <v>95</v>
      </c>
      <c r="P27" s="44" t="s">
        <v>33</v>
      </c>
    </row>
    <row r="28" spans="2:16" ht="15.75" x14ac:dyDescent="0.25">
      <c r="B28" s="19"/>
      <c r="C28" s="20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3"/>
    </row>
    <row r="29" spans="2:16" ht="15.75" x14ac:dyDescent="0.25">
      <c r="B29" s="5"/>
      <c r="C29" s="4" t="s">
        <v>35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3"/>
      <c r="O29" s="3"/>
      <c r="P29" s="3"/>
    </row>
    <row r="30" spans="2:16" ht="15.75" x14ac:dyDescent="0.25">
      <c r="B30" s="5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3"/>
      <c r="O30" s="3"/>
      <c r="P30" s="3"/>
    </row>
    <row r="31" spans="2:16" ht="32.25" thickBot="1" x14ac:dyDescent="0.3">
      <c r="B31" s="5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  <c r="K31" s="6" t="s">
        <v>11</v>
      </c>
      <c r="L31" s="6" t="s">
        <v>12</v>
      </c>
      <c r="M31" s="7" t="s">
        <v>13</v>
      </c>
      <c r="N31" s="3" t="s">
        <v>14</v>
      </c>
      <c r="O31" s="3" t="s">
        <v>15</v>
      </c>
      <c r="P31" s="3" t="s">
        <v>16</v>
      </c>
    </row>
    <row r="32" spans="2:16" ht="15.75" x14ac:dyDescent="0.25">
      <c r="B32" s="8">
        <v>1</v>
      </c>
      <c r="C32" s="40" t="s">
        <v>36</v>
      </c>
      <c r="D32" s="41" t="s">
        <v>37</v>
      </c>
      <c r="E32" s="172">
        <v>158</v>
      </c>
      <c r="F32" s="172">
        <v>126</v>
      </c>
      <c r="G32" s="172">
        <v>168</v>
      </c>
      <c r="H32" s="172">
        <v>209</v>
      </c>
      <c r="I32" s="172">
        <v>200</v>
      </c>
      <c r="J32" s="172">
        <v>197</v>
      </c>
      <c r="K32" s="42">
        <f t="shared" ref="K32:K39" si="8">SUM(E32:J32)</f>
        <v>1058</v>
      </c>
      <c r="L32" s="66">
        <v>60</v>
      </c>
      <c r="M32" s="42">
        <f t="shared" ref="M32:M39" si="9">SUM(K32:L32)</f>
        <v>1118</v>
      </c>
      <c r="N32" s="43">
        <f>SUM(M32/6)</f>
        <v>186.33333333333334</v>
      </c>
      <c r="O32" s="10">
        <f t="shared" ref="O32:O39" si="10">MAX(E32:J32)</f>
        <v>209</v>
      </c>
      <c r="P32" s="44" t="s">
        <v>28</v>
      </c>
    </row>
    <row r="33" spans="2:16" ht="15.75" x14ac:dyDescent="0.25">
      <c r="B33" s="8">
        <v>2</v>
      </c>
      <c r="C33" s="45" t="s">
        <v>51</v>
      </c>
      <c r="D33" s="41" t="s">
        <v>37</v>
      </c>
      <c r="E33" s="172">
        <v>135</v>
      </c>
      <c r="F33" s="172">
        <v>158</v>
      </c>
      <c r="G33" s="172">
        <v>160</v>
      </c>
      <c r="H33" s="172">
        <v>191</v>
      </c>
      <c r="I33" s="172">
        <v>167</v>
      </c>
      <c r="J33" s="172">
        <v>181</v>
      </c>
      <c r="K33" s="42">
        <f t="shared" si="8"/>
        <v>992</v>
      </c>
      <c r="L33" s="41"/>
      <c r="M33" s="42">
        <f t="shared" si="9"/>
        <v>992</v>
      </c>
      <c r="N33" s="43">
        <f>SUM(K33/6)</f>
        <v>165.33333333333334</v>
      </c>
      <c r="O33" s="10">
        <f t="shared" si="10"/>
        <v>191</v>
      </c>
      <c r="P33" s="44" t="s">
        <v>33</v>
      </c>
    </row>
    <row r="34" spans="2:16" ht="15.75" x14ac:dyDescent="0.25">
      <c r="B34" s="8">
        <v>3</v>
      </c>
      <c r="C34" s="45" t="s">
        <v>31</v>
      </c>
      <c r="D34" s="41" t="s">
        <v>37</v>
      </c>
      <c r="E34" s="172">
        <v>145</v>
      </c>
      <c r="F34" s="172">
        <v>172</v>
      </c>
      <c r="G34" s="172">
        <v>170</v>
      </c>
      <c r="H34" s="172">
        <v>124</v>
      </c>
      <c r="I34" s="172">
        <v>170</v>
      </c>
      <c r="J34" s="172">
        <v>189</v>
      </c>
      <c r="K34" s="42">
        <f t="shared" si="8"/>
        <v>970</v>
      </c>
      <c r="L34" s="41"/>
      <c r="M34" s="42">
        <f t="shared" si="9"/>
        <v>970</v>
      </c>
      <c r="N34" s="43">
        <f>SUM(K34/6)</f>
        <v>161.66666666666666</v>
      </c>
      <c r="O34" s="10">
        <f t="shared" si="10"/>
        <v>189</v>
      </c>
      <c r="P34" s="44" t="s">
        <v>22</v>
      </c>
    </row>
    <row r="35" spans="2:16" ht="15.75" x14ac:dyDescent="0.25">
      <c r="B35" s="8">
        <v>4</v>
      </c>
      <c r="C35" s="46" t="s">
        <v>39</v>
      </c>
      <c r="D35" s="41" t="s">
        <v>37</v>
      </c>
      <c r="E35" s="172">
        <v>155</v>
      </c>
      <c r="F35" s="172">
        <v>169</v>
      </c>
      <c r="G35" s="172">
        <v>158</v>
      </c>
      <c r="H35" s="172">
        <v>141</v>
      </c>
      <c r="I35" s="172">
        <v>152</v>
      </c>
      <c r="J35" s="172">
        <v>145</v>
      </c>
      <c r="K35" s="42">
        <f t="shared" si="8"/>
        <v>920</v>
      </c>
      <c r="L35" s="41"/>
      <c r="M35" s="42">
        <f t="shared" si="9"/>
        <v>920</v>
      </c>
      <c r="N35" s="43">
        <f>SUM(K35/6)</f>
        <v>153.33333333333334</v>
      </c>
      <c r="O35" s="10">
        <f t="shared" si="10"/>
        <v>169</v>
      </c>
      <c r="P35" s="44" t="s">
        <v>33</v>
      </c>
    </row>
    <row r="36" spans="2:16" ht="15.75" x14ac:dyDescent="0.25">
      <c r="B36" s="173" t="s">
        <v>107</v>
      </c>
      <c r="C36" s="46" t="s">
        <v>34</v>
      </c>
      <c r="D36" s="41" t="s">
        <v>37</v>
      </c>
      <c r="E36" s="172">
        <v>124</v>
      </c>
      <c r="F36" s="172">
        <v>157</v>
      </c>
      <c r="G36" s="172">
        <v>115</v>
      </c>
      <c r="H36" s="172">
        <v>168</v>
      </c>
      <c r="I36" s="172">
        <v>132</v>
      </c>
      <c r="J36" s="172">
        <v>135</v>
      </c>
      <c r="K36" s="42">
        <f t="shared" si="8"/>
        <v>831</v>
      </c>
      <c r="L36" s="66">
        <v>60</v>
      </c>
      <c r="M36" s="42">
        <f t="shared" si="9"/>
        <v>891</v>
      </c>
      <c r="N36" s="43">
        <f>SUM(M36/6)</f>
        <v>148.5</v>
      </c>
      <c r="O36" s="10">
        <f t="shared" si="10"/>
        <v>168</v>
      </c>
      <c r="P36" s="44" t="s">
        <v>33</v>
      </c>
    </row>
    <row r="37" spans="2:16" ht="15.75" x14ac:dyDescent="0.25">
      <c r="B37" s="173" t="s">
        <v>107</v>
      </c>
      <c r="C37" s="45" t="s">
        <v>73</v>
      </c>
      <c r="D37" s="41" t="s">
        <v>37</v>
      </c>
      <c r="E37" s="172">
        <v>145</v>
      </c>
      <c r="F37" s="172">
        <v>135</v>
      </c>
      <c r="G37" s="172">
        <v>158</v>
      </c>
      <c r="H37" s="172">
        <v>156</v>
      </c>
      <c r="I37" s="172">
        <v>154</v>
      </c>
      <c r="J37" s="172">
        <v>143</v>
      </c>
      <c r="K37" s="42">
        <f t="shared" si="8"/>
        <v>891</v>
      </c>
      <c r="L37" s="41"/>
      <c r="M37" s="42">
        <f t="shared" si="9"/>
        <v>891</v>
      </c>
      <c r="N37" s="43">
        <f>SUM(K37/6)</f>
        <v>148.5</v>
      </c>
      <c r="O37" s="10">
        <f t="shared" si="10"/>
        <v>158</v>
      </c>
      <c r="P37" s="44" t="s">
        <v>38</v>
      </c>
    </row>
    <row r="38" spans="2:16" ht="15.75" x14ac:dyDescent="0.25">
      <c r="B38" s="27">
        <v>7</v>
      </c>
      <c r="C38" s="54" t="s">
        <v>43</v>
      </c>
      <c r="D38" s="56" t="s">
        <v>37</v>
      </c>
      <c r="E38" s="172">
        <v>110</v>
      </c>
      <c r="F38" s="172">
        <v>125</v>
      </c>
      <c r="G38" s="172">
        <v>76</v>
      </c>
      <c r="H38" s="172">
        <v>115</v>
      </c>
      <c r="I38" s="172">
        <v>118</v>
      </c>
      <c r="J38" s="172">
        <v>83</v>
      </c>
      <c r="K38" s="42">
        <f t="shared" si="8"/>
        <v>627</v>
      </c>
      <c r="L38" s="41">
        <v>60</v>
      </c>
      <c r="M38" s="42">
        <f t="shared" si="9"/>
        <v>687</v>
      </c>
      <c r="N38" s="43">
        <v>107</v>
      </c>
      <c r="O38" s="10">
        <f t="shared" si="10"/>
        <v>125</v>
      </c>
      <c r="P38" s="44" t="s">
        <v>28</v>
      </c>
    </row>
    <row r="39" spans="2:16" ht="15.75" x14ac:dyDescent="0.25">
      <c r="B39" s="33">
        <v>8</v>
      </c>
      <c r="C39" s="45" t="s">
        <v>42</v>
      </c>
      <c r="D39" s="41" t="s">
        <v>37</v>
      </c>
      <c r="E39" s="172">
        <v>74</v>
      </c>
      <c r="F39" s="172">
        <v>56</v>
      </c>
      <c r="G39" s="172">
        <v>101</v>
      </c>
      <c r="H39" s="172">
        <v>70</v>
      </c>
      <c r="I39" s="172">
        <v>92</v>
      </c>
      <c r="J39" s="172">
        <v>90</v>
      </c>
      <c r="K39" s="42">
        <f t="shared" si="8"/>
        <v>483</v>
      </c>
      <c r="L39" s="66">
        <v>60</v>
      </c>
      <c r="M39" s="42">
        <f t="shared" si="9"/>
        <v>543</v>
      </c>
      <c r="N39" s="43">
        <v>89</v>
      </c>
      <c r="O39" s="10">
        <f t="shared" si="10"/>
        <v>101</v>
      </c>
      <c r="P39" s="44" t="s">
        <v>28</v>
      </c>
    </row>
    <row r="40" spans="2:16" ht="15.75" x14ac:dyDescent="0.25">
      <c r="B40" s="33">
        <v>9</v>
      </c>
      <c r="C40" s="45"/>
      <c r="D40" s="41"/>
      <c r="E40" s="42"/>
      <c r="F40" s="42"/>
      <c r="G40" s="42"/>
      <c r="H40" s="42"/>
      <c r="I40" s="42"/>
      <c r="J40" s="42"/>
      <c r="K40" s="42"/>
      <c r="L40" s="41"/>
      <c r="M40" s="42"/>
      <c r="N40" s="43"/>
      <c r="O40" s="41"/>
      <c r="P40" s="44"/>
    </row>
    <row r="41" spans="2:16" x14ac:dyDescent="0.25">
      <c r="B41" s="49"/>
      <c r="C41" s="50"/>
      <c r="D41" s="51"/>
      <c r="E41" s="51"/>
      <c r="F41" s="51"/>
      <c r="G41" s="51"/>
      <c r="H41" s="51"/>
      <c r="I41" s="51"/>
      <c r="J41" s="51"/>
      <c r="K41" s="50"/>
      <c r="L41" s="51"/>
      <c r="M41" s="52"/>
      <c r="N41" s="50"/>
      <c r="O41" s="53"/>
    </row>
    <row r="42" spans="2:16" ht="15.75" x14ac:dyDescent="0.25">
      <c r="B42" s="25" t="s">
        <v>57</v>
      </c>
    </row>
    <row r="43" spans="2:16" ht="15.75" x14ac:dyDescent="0.25">
      <c r="B43" s="25"/>
    </row>
    <row r="44" spans="2:16" ht="15.75" x14ac:dyDescent="0.25">
      <c r="B44" s="8">
        <v>1</v>
      </c>
      <c r="C44" s="69" t="s">
        <v>55</v>
      </c>
      <c r="D44" s="64" t="s">
        <v>56</v>
      </c>
      <c r="E44" s="172">
        <v>103</v>
      </c>
      <c r="F44" s="172">
        <v>93</v>
      </c>
      <c r="G44" s="172">
        <v>136</v>
      </c>
      <c r="H44" s="172">
        <v>196</v>
      </c>
      <c r="I44" s="172">
        <v>129</v>
      </c>
      <c r="J44" s="172">
        <v>111</v>
      </c>
      <c r="K44" s="42">
        <f>SUM(E44:J44)</f>
        <v>768</v>
      </c>
      <c r="L44" s="42"/>
      <c r="M44" s="42">
        <f>SUM(K44:L44)</f>
        <v>768</v>
      </c>
      <c r="N44" s="84">
        <f>SUM(M44/6)</f>
        <v>128</v>
      </c>
      <c r="O44" s="10">
        <f t="shared" ref="O44" si="11">MAX(E44:J44)</f>
        <v>196</v>
      </c>
      <c r="P44" s="44" t="s">
        <v>28</v>
      </c>
    </row>
    <row r="45" spans="2:16" ht="15.75" x14ac:dyDescent="0.25">
      <c r="B45" s="174">
        <v>2</v>
      </c>
      <c r="C45" s="69" t="s">
        <v>61</v>
      </c>
      <c r="D45" s="64" t="s">
        <v>56</v>
      </c>
      <c r="E45" s="172">
        <v>116</v>
      </c>
      <c r="F45" s="172">
        <v>105</v>
      </c>
      <c r="G45" s="172">
        <v>118</v>
      </c>
      <c r="H45" s="172">
        <v>129</v>
      </c>
      <c r="I45" s="172">
        <v>105</v>
      </c>
      <c r="J45" s="172">
        <v>104</v>
      </c>
      <c r="K45" s="42">
        <f>SUM(E45:J45)</f>
        <v>677</v>
      </c>
      <c r="L45" s="42">
        <v>60</v>
      </c>
      <c r="M45" s="42">
        <f>SUM(K45:L45)</f>
        <v>737</v>
      </c>
      <c r="N45" s="84">
        <f>SUM(M45/6)</f>
        <v>122.83333333333333</v>
      </c>
      <c r="O45" s="10">
        <f t="shared" ref="O45" si="12">MAX(E45:J45)</f>
        <v>129</v>
      </c>
      <c r="P45" s="44" t="s">
        <v>33</v>
      </c>
    </row>
    <row r="47" spans="2:16" ht="15.75" x14ac:dyDescent="0.25">
      <c r="B47" s="38" t="s">
        <v>58</v>
      </c>
      <c r="C47" s="3"/>
    </row>
    <row r="48" spans="2:16" x14ac:dyDescent="0.25">
      <c r="C48" s="38" t="s">
        <v>106</v>
      </c>
    </row>
  </sheetData>
  <sortState xmlns:xlrd2="http://schemas.microsoft.com/office/spreadsheetml/2017/richdata2" ref="C32:P40">
    <sortCondition descending="1" ref="M32:M40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scale="5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P41"/>
  <sheetViews>
    <sheetView topLeftCell="B9" workbookViewId="0">
      <selection activeCell="R34" sqref="R34"/>
    </sheetView>
  </sheetViews>
  <sheetFormatPr defaultRowHeight="15" x14ac:dyDescent="0.25"/>
  <cols>
    <col min="3" max="3" width="23.140625" customWidth="1"/>
    <col min="16" max="16" width="28.140625" customWidth="1"/>
    <col min="19" max="19" width="8.140625" customWidth="1"/>
  </cols>
  <sheetData>
    <row r="3" spans="2:16" ht="15.75" x14ac:dyDescent="0.25">
      <c r="B3" s="226" t="s">
        <v>82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"/>
      <c r="C5" s="2"/>
      <c r="D5" s="2"/>
      <c r="E5" s="2"/>
      <c r="F5" s="3" t="s">
        <v>54</v>
      </c>
      <c r="G5" s="2"/>
      <c r="H5" s="2"/>
      <c r="I5" s="2"/>
      <c r="J5" s="2"/>
      <c r="K5" s="2"/>
      <c r="L5" s="2"/>
      <c r="M5" s="2"/>
      <c r="N5" s="1"/>
      <c r="O5" s="1"/>
      <c r="P5" s="1"/>
    </row>
    <row r="6" spans="2:16" ht="15.75" x14ac:dyDescent="0.25">
      <c r="B6" s="227" t="s">
        <v>90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8">
        <v>1</v>
      </c>
      <c r="C11" s="40" t="s">
        <v>21</v>
      </c>
      <c r="D11" s="41" t="s">
        <v>17</v>
      </c>
      <c r="E11" s="66">
        <v>69</v>
      </c>
      <c r="F11" s="66">
        <v>73</v>
      </c>
      <c r="G11" s="66">
        <v>78</v>
      </c>
      <c r="H11" s="66">
        <v>79</v>
      </c>
      <c r="I11" s="66">
        <v>65</v>
      </c>
      <c r="J11" s="66">
        <v>76</v>
      </c>
      <c r="K11" s="42">
        <f>SUM(E11:J11)</f>
        <v>440</v>
      </c>
      <c r="L11" s="42">
        <v>60</v>
      </c>
      <c r="M11" s="42">
        <f>SUM(K11:L11)</f>
        <v>500</v>
      </c>
      <c r="N11" s="43">
        <f>SUM(M11/6)</f>
        <v>83.333333333333329</v>
      </c>
      <c r="O11" s="10">
        <f>MAX(E11:J11)</f>
        <v>79</v>
      </c>
      <c r="P11" s="44" t="s">
        <v>22</v>
      </c>
    </row>
    <row r="12" spans="2:16" ht="15.75" x14ac:dyDescent="0.25">
      <c r="B12" s="8">
        <v>2</v>
      </c>
      <c r="C12" s="26" t="s">
        <v>72</v>
      </c>
      <c r="D12" s="15" t="s">
        <v>17</v>
      </c>
      <c r="E12" s="23">
        <v>57</v>
      </c>
      <c r="F12" s="23">
        <v>45</v>
      </c>
      <c r="G12" s="23">
        <v>53</v>
      </c>
      <c r="H12" s="23">
        <v>76</v>
      </c>
      <c r="I12" s="23">
        <v>57</v>
      </c>
      <c r="J12" s="23">
        <v>62</v>
      </c>
      <c r="K12" s="42">
        <f>SUM(E12:J12)</f>
        <v>350</v>
      </c>
      <c r="L12" s="41"/>
      <c r="M12" s="42">
        <f>SUM(K12:L12)</f>
        <v>350</v>
      </c>
      <c r="N12" s="43">
        <f>SUM(K12/6)</f>
        <v>58.333333333333336</v>
      </c>
      <c r="O12" s="10">
        <f>MAX(E12:J12)</f>
        <v>76</v>
      </c>
      <c r="P12" s="23" t="s">
        <v>20</v>
      </c>
    </row>
    <row r="13" spans="2:16" ht="15.75" x14ac:dyDescent="0.25">
      <c r="B13" s="3"/>
      <c r="C13" s="16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2:16" ht="15.75" x14ac:dyDescent="0.25">
      <c r="B14" s="3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3"/>
      <c r="O14" s="3"/>
      <c r="P14" s="3"/>
    </row>
    <row r="15" spans="2:16" ht="15.75" x14ac:dyDescent="0.25">
      <c r="B15" s="3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3"/>
      <c r="O15" s="3"/>
      <c r="P15" s="3"/>
    </row>
    <row r="16" spans="2:16" ht="31.5" x14ac:dyDescent="0.25">
      <c r="B16" s="5" t="s">
        <v>2</v>
      </c>
      <c r="C16" s="3" t="s">
        <v>3</v>
      </c>
      <c r="D16" s="3" t="s">
        <v>4</v>
      </c>
      <c r="E16" s="3" t="s">
        <v>5</v>
      </c>
      <c r="F16" s="3" t="s">
        <v>6</v>
      </c>
      <c r="G16" s="3" t="s">
        <v>7</v>
      </c>
      <c r="H16" s="3" t="s">
        <v>8</v>
      </c>
      <c r="I16" s="3" t="s">
        <v>9</v>
      </c>
      <c r="J16" s="3" t="s">
        <v>10</v>
      </c>
      <c r="K16" s="6" t="s">
        <v>11</v>
      </c>
      <c r="L16" s="17" t="s">
        <v>12</v>
      </c>
      <c r="M16" s="7" t="s">
        <v>13</v>
      </c>
      <c r="N16" s="3" t="s">
        <v>14</v>
      </c>
      <c r="O16" s="3" t="s">
        <v>15</v>
      </c>
      <c r="P16" s="5"/>
    </row>
    <row r="17" spans="2:16" ht="15.75" x14ac:dyDescent="0.25">
      <c r="B17" s="18">
        <v>1</v>
      </c>
      <c r="C17" s="45" t="s">
        <v>29</v>
      </c>
      <c r="D17" s="41" t="s">
        <v>27</v>
      </c>
      <c r="E17" s="66">
        <v>167</v>
      </c>
      <c r="F17" s="66">
        <v>179</v>
      </c>
      <c r="G17" s="66">
        <v>183</v>
      </c>
      <c r="H17" s="66">
        <v>135</v>
      </c>
      <c r="I17" s="66">
        <v>147</v>
      </c>
      <c r="J17" s="66">
        <v>204</v>
      </c>
      <c r="K17" s="42">
        <f t="shared" ref="K17:K22" si="0">SUM(E17:J17)</f>
        <v>1015</v>
      </c>
      <c r="L17" s="41"/>
      <c r="M17" s="42">
        <f t="shared" ref="M17:M22" si="1">SUM(K17:L17)</f>
        <v>1015</v>
      </c>
      <c r="N17" s="43">
        <f>SUM(K17/6)</f>
        <v>169.16666666666666</v>
      </c>
      <c r="O17" s="10">
        <f t="shared" ref="O17:O22" si="2">MAX(E17:J17)</f>
        <v>204</v>
      </c>
      <c r="P17" s="44" t="s">
        <v>22</v>
      </c>
    </row>
    <row r="18" spans="2:16" ht="15.75" x14ac:dyDescent="0.25">
      <c r="B18" s="18">
        <v>2</v>
      </c>
      <c r="C18" s="45" t="s">
        <v>26</v>
      </c>
      <c r="D18" s="41" t="s">
        <v>27</v>
      </c>
      <c r="E18" s="58">
        <v>119</v>
      </c>
      <c r="F18" s="58">
        <v>140</v>
      </c>
      <c r="G18" s="58">
        <v>124</v>
      </c>
      <c r="H18" s="58">
        <v>171</v>
      </c>
      <c r="I18" s="58">
        <v>227</v>
      </c>
      <c r="J18" s="58">
        <v>179</v>
      </c>
      <c r="K18" s="42">
        <f t="shared" si="0"/>
        <v>960</v>
      </c>
      <c r="L18" s="41"/>
      <c r="M18" s="42">
        <f t="shared" si="1"/>
        <v>960</v>
      </c>
      <c r="N18" s="43">
        <f>SUM(K18/6)</f>
        <v>160</v>
      </c>
      <c r="O18" s="10">
        <f t="shared" si="2"/>
        <v>227</v>
      </c>
      <c r="P18" s="44" t="s">
        <v>28</v>
      </c>
    </row>
    <row r="19" spans="2:16" ht="15.75" x14ac:dyDescent="0.25">
      <c r="B19" s="18">
        <v>3</v>
      </c>
      <c r="C19" s="45" t="s">
        <v>47</v>
      </c>
      <c r="D19" s="41" t="s">
        <v>27</v>
      </c>
      <c r="E19" s="58">
        <v>100</v>
      </c>
      <c r="F19" s="58">
        <v>114</v>
      </c>
      <c r="G19" s="58">
        <v>147</v>
      </c>
      <c r="H19" s="58">
        <v>120</v>
      </c>
      <c r="I19" s="58">
        <v>141</v>
      </c>
      <c r="J19" s="58">
        <v>139</v>
      </c>
      <c r="K19" s="42">
        <f t="shared" si="0"/>
        <v>761</v>
      </c>
      <c r="L19" s="42">
        <v>60</v>
      </c>
      <c r="M19" s="42">
        <f t="shared" si="1"/>
        <v>821</v>
      </c>
      <c r="N19" s="43">
        <f>SUM(M19/6)</f>
        <v>136.83333333333334</v>
      </c>
      <c r="O19" s="10">
        <f t="shared" si="2"/>
        <v>147</v>
      </c>
      <c r="P19" s="44" t="s">
        <v>20</v>
      </c>
    </row>
    <row r="20" spans="2:16" ht="15.75" x14ac:dyDescent="0.25">
      <c r="B20" s="18">
        <v>4</v>
      </c>
      <c r="C20" s="45" t="s">
        <v>109</v>
      </c>
      <c r="D20" s="41" t="s">
        <v>27</v>
      </c>
      <c r="E20" s="66">
        <v>138</v>
      </c>
      <c r="F20" s="66">
        <v>148</v>
      </c>
      <c r="G20" s="66">
        <v>136</v>
      </c>
      <c r="H20" s="66">
        <v>118</v>
      </c>
      <c r="I20" s="66">
        <v>109</v>
      </c>
      <c r="J20" s="66">
        <v>153</v>
      </c>
      <c r="K20" s="42">
        <f t="shared" si="0"/>
        <v>802</v>
      </c>
      <c r="L20" s="42"/>
      <c r="M20" s="42">
        <f t="shared" si="1"/>
        <v>802</v>
      </c>
      <c r="N20" s="43">
        <f>SUM(K20/6)</f>
        <v>133.66666666666666</v>
      </c>
      <c r="O20" s="10">
        <f t="shared" si="2"/>
        <v>153</v>
      </c>
      <c r="P20" s="44" t="s">
        <v>22</v>
      </c>
    </row>
    <row r="21" spans="2:16" ht="15.75" x14ac:dyDescent="0.25">
      <c r="B21" s="18">
        <v>5</v>
      </c>
      <c r="C21" s="21" t="s">
        <v>93</v>
      </c>
      <c r="D21" s="41" t="s">
        <v>27</v>
      </c>
      <c r="E21" s="75">
        <v>102</v>
      </c>
      <c r="F21" s="75">
        <v>128</v>
      </c>
      <c r="G21" s="75">
        <v>93</v>
      </c>
      <c r="H21" s="75">
        <v>82</v>
      </c>
      <c r="I21" s="75">
        <v>97</v>
      </c>
      <c r="J21" s="75">
        <v>88</v>
      </c>
      <c r="K21" s="42">
        <f t="shared" si="0"/>
        <v>590</v>
      </c>
      <c r="L21" s="42">
        <v>0</v>
      </c>
      <c r="M21" s="42">
        <f t="shared" si="1"/>
        <v>590</v>
      </c>
      <c r="N21" s="43">
        <f>SUM(M21/6)</f>
        <v>98.333333333333329</v>
      </c>
      <c r="O21" s="10">
        <f t="shared" si="2"/>
        <v>128</v>
      </c>
      <c r="P21" s="44" t="s">
        <v>28</v>
      </c>
    </row>
    <row r="22" spans="2:16" ht="15.75" x14ac:dyDescent="0.25">
      <c r="B22" s="18">
        <v>6</v>
      </c>
      <c r="C22" s="61" t="s">
        <v>46</v>
      </c>
      <c r="D22" s="41" t="s">
        <v>27</v>
      </c>
      <c r="E22" s="58">
        <v>47</v>
      </c>
      <c r="F22" s="58">
        <v>84</v>
      </c>
      <c r="G22" s="58">
        <v>75</v>
      </c>
      <c r="H22" s="58">
        <v>112</v>
      </c>
      <c r="I22" s="58">
        <v>81</v>
      </c>
      <c r="J22" s="58">
        <v>74</v>
      </c>
      <c r="K22" s="42">
        <f t="shared" si="0"/>
        <v>473</v>
      </c>
      <c r="L22" s="42">
        <v>60</v>
      </c>
      <c r="M22" s="42">
        <f t="shared" si="1"/>
        <v>533</v>
      </c>
      <c r="N22" s="43">
        <f>SUM(M22/6)</f>
        <v>88.833333333333329</v>
      </c>
      <c r="O22" s="10">
        <f t="shared" si="2"/>
        <v>112</v>
      </c>
      <c r="P22" s="44" t="s">
        <v>33</v>
      </c>
    </row>
    <row r="23" spans="2:16" ht="15.75" x14ac:dyDescent="0.25">
      <c r="B23" s="19"/>
      <c r="C23" s="20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3"/>
    </row>
    <row r="24" spans="2:16" ht="15.75" x14ac:dyDescent="0.25">
      <c r="B24" s="5"/>
      <c r="C24" s="4" t="s">
        <v>35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3"/>
      <c r="O24" s="3"/>
      <c r="P24" s="3"/>
    </row>
    <row r="25" spans="2:16" ht="15.75" x14ac:dyDescent="0.25"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3"/>
      <c r="O25" s="3"/>
      <c r="P25" s="3"/>
    </row>
    <row r="26" spans="2:16" ht="32.25" thickBot="1" x14ac:dyDescent="0.3">
      <c r="B26" s="5" t="s">
        <v>2</v>
      </c>
      <c r="C26" s="3" t="s">
        <v>3</v>
      </c>
      <c r="D26" s="3" t="s">
        <v>4</v>
      </c>
      <c r="E26" s="3" t="s">
        <v>5</v>
      </c>
      <c r="F26" s="3" t="s">
        <v>6</v>
      </c>
      <c r="G26" s="3" t="s">
        <v>7</v>
      </c>
      <c r="H26" s="3" t="s">
        <v>8</v>
      </c>
      <c r="I26" s="3" t="s">
        <v>9</v>
      </c>
      <c r="J26" s="3" t="s">
        <v>10</v>
      </c>
      <c r="K26" s="6" t="s">
        <v>11</v>
      </c>
      <c r="L26" s="6" t="s">
        <v>12</v>
      </c>
      <c r="M26" s="7" t="s">
        <v>13</v>
      </c>
      <c r="N26" s="3" t="s">
        <v>14</v>
      </c>
      <c r="O26" s="3" t="s">
        <v>15</v>
      </c>
      <c r="P26" s="3" t="s">
        <v>16</v>
      </c>
    </row>
    <row r="27" spans="2:16" ht="15.75" x14ac:dyDescent="0.25">
      <c r="B27" s="8">
        <v>1</v>
      </c>
      <c r="C27" s="40" t="s">
        <v>36</v>
      </c>
      <c r="D27" s="41" t="s">
        <v>37</v>
      </c>
      <c r="E27" s="70">
        <v>202</v>
      </c>
      <c r="F27" s="70">
        <v>189</v>
      </c>
      <c r="G27" s="70">
        <v>222</v>
      </c>
      <c r="H27" s="70">
        <v>183</v>
      </c>
      <c r="I27" s="70">
        <v>235</v>
      </c>
      <c r="J27" s="70">
        <v>184</v>
      </c>
      <c r="K27" s="42">
        <f t="shared" ref="K27:K33" si="3">SUM(E27:J27)</f>
        <v>1215</v>
      </c>
      <c r="L27" s="66">
        <v>60</v>
      </c>
      <c r="M27" s="42">
        <f t="shared" ref="M27:M33" si="4">SUM(K27:L27)</f>
        <v>1275</v>
      </c>
      <c r="N27" s="43">
        <f>SUM(M27/6)</f>
        <v>212.5</v>
      </c>
      <c r="O27" s="10">
        <f t="shared" ref="O27:O33" si="5">MAX(E27:J27)</f>
        <v>235</v>
      </c>
      <c r="P27" s="44" t="s">
        <v>28</v>
      </c>
    </row>
    <row r="28" spans="2:16" ht="15.75" x14ac:dyDescent="0.25">
      <c r="B28" s="8">
        <v>2</v>
      </c>
      <c r="C28" s="47" t="s">
        <v>50</v>
      </c>
      <c r="D28" s="41" t="s">
        <v>37</v>
      </c>
      <c r="E28" s="70">
        <v>165</v>
      </c>
      <c r="F28" s="70">
        <v>190</v>
      </c>
      <c r="G28" s="70">
        <v>210</v>
      </c>
      <c r="H28" s="70">
        <v>179</v>
      </c>
      <c r="I28" s="70">
        <v>174</v>
      </c>
      <c r="J28" s="70">
        <v>268</v>
      </c>
      <c r="K28" s="42">
        <f t="shared" si="3"/>
        <v>1186</v>
      </c>
      <c r="L28" s="41"/>
      <c r="M28" s="42">
        <f t="shared" si="4"/>
        <v>1186</v>
      </c>
      <c r="N28" s="43">
        <f>SUM(K28/6)</f>
        <v>197.66666666666666</v>
      </c>
      <c r="O28" s="10">
        <f t="shared" si="5"/>
        <v>268</v>
      </c>
      <c r="P28" s="44" t="s">
        <v>33</v>
      </c>
    </row>
    <row r="29" spans="2:16" ht="15.75" x14ac:dyDescent="0.25">
      <c r="B29" s="8">
        <v>3</v>
      </c>
      <c r="C29" s="45" t="s">
        <v>73</v>
      </c>
      <c r="D29" s="41" t="s">
        <v>37</v>
      </c>
      <c r="E29" s="42">
        <v>150</v>
      </c>
      <c r="F29" s="42">
        <v>170</v>
      </c>
      <c r="G29" s="42">
        <v>200</v>
      </c>
      <c r="H29" s="42">
        <v>215</v>
      </c>
      <c r="I29" s="42">
        <v>188</v>
      </c>
      <c r="J29" s="42">
        <v>177</v>
      </c>
      <c r="K29" s="42">
        <f t="shared" si="3"/>
        <v>1100</v>
      </c>
      <c r="L29" s="41"/>
      <c r="M29" s="42">
        <f t="shared" si="4"/>
        <v>1100</v>
      </c>
      <c r="N29" s="43">
        <f>SUM(K29/6)</f>
        <v>183.33333333333334</v>
      </c>
      <c r="O29" s="10">
        <f t="shared" si="5"/>
        <v>215</v>
      </c>
      <c r="P29" s="44" t="s">
        <v>38</v>
      </c>
    </row>
    <row r="30" spans="2:16" ht="15.75" x14ac:dyDescent="0.25">
      <c r="B30" s="8">
        <v>4</v>
      </c>
      <c r="C30" s="46" t="s">
        <v>34</v>
      </c>
      <c r="D30" s="41" t="s">
        <v>37</v>
      </c>
      <c r="E30" s="70">
        <v>96</v>
      </c>
      <c r="F30" s="70">
        <v>175</v>
      </c>
      <c r="G30" s="70">
        <v>148</v>
      </c>
      <c r="H30" s="70">
        <v>191</v>
      </c>
      <c r="I30" s="70">
        <v>155</v>
      </c>
      <c r="J30" s="70">
        <v>203</v>
      </c>
      <c r="K30" s="42">
        <f t="shared" si="3"/>
        <v>968</v>
      </c>
      <c r="L30" s="66">
        <v>60</v>
      </c>
      <c r="M30" s="42">
        <f t="shared" si="4"/>
        <v>1028</v>
      </c>
      <c r="N30" s="43">
        <f>SUM(M30/6)</f>
        <v>171.33333333333334</v>
      </c>
      <c r="O30" s="10">
        <f t="shared" si="5"/>
        <v>203</v>
      </c>
      <c r="P30" s="44" t="s">
        <v>33</v>
      </c>
    </row>
    <row r="31" spans="2:16" ht="15.75" x14ac:dyDescent="0.25">
      <c r="B31" s="8">
        <v>5</v>
      </c>
      <c r="C31" s="46" t="s">
        <v>51</v>
      </c>
      <c r="D31" s="41" t="s">
        <v>37</v>
      </c>
      <c r="E31" s="70">
        <v>188</v>
      </c>
      <c r="F31" s="70">
        <v>157</v>
      </c>
      <c r="G31" s="70">
        <v>145</v>
      </c>
      <c r="H31" s="70">
        <v>168</v>
      </c>
      <c r="I31" s="70">
        <v>182</v>
      </c>
      <c r="J31" s="70">
        <v>164</v>
      </c>
      <c r="K31" s="42">
        <f t="shared" si="3"/>
        <v>1004</v>
      </c>
      <c r="L31" s="41"/>
      <c r="M31" s="42">
        <f t="shared" si="4"/>
        <v>1004</v>
      </c>
      <c r="N31" s="43">
        <f>SUM(K31/6)</f>
        <v>167.33333333333334</v>
      </c>
      <c r="O31" s="10">
        <f t="shared" si="5"/>
        <v>188</v>
      </c>
      <c r="P31" s="44" t="s">
        <v>33</v>
      </c>
    </row>
    <row r="32" spans="2:16" ht="15.75" x14ac:dyDescent="0.25">
      <c r="B32" s="22">
        <v>6</v>
      </c>
      <c r="C32" s="45" t="s">
        <v>31</v>
      </c>
      <c r="D32" s="41" t="s">
        <v>37</v>
      </c>
      <c r="E32" s="74">
        <v>135</v>
      </c>
      <c r="F32" s="74">
        <v>126</v>
      </c>
      <c r="G32" s="74">
        <v>115</v>
      </c>
      <c r="H32" s="74">
        <v>93</v>
      </c>
      <c r="I32" s="74">
        <v>135</v>
      </c>
      <c r="J32" s="74">
        <v>169</v>
      </c>
      <c r="K32" s="42">
        <f t="shared" si="3"/>
        <v>773</v>
      </c>
      <c r="L32" s="41"/>
      <c r="M32" s="42">
        <f t="shared" si="4"/>
        <v>773</v>
      </c>
      <c r="N32" s="43">
        <f>SUM(K32/6)</f>
        <v>128.83333333333334</v>
      </c>
      <c r="O32" s="10">
        <f t="shared" si="5"/>
        <v>169</v>
      </c>
      <c r="P32" s="44" t="s">
        <v>22</v>
      </c>
    </row>
    <row r="33" spans="2:16" ht="15.75" x14ac:dyDescent="0.25">
      <c r="B33" s="27">
        <v>7</v>
      </c>
      <c r="C33" s="54" t="s">
        <v>43</v>
      </c>
      <c r="D33" s="56" t="s">
        <v>37</v>
      </c>
      <c r="E33" s="42">
        <v>80</v>
      </c>
      <c r="F33" s="42">
        <v>101</v>
      </c>
      <c r="G33" s="42">
        <v>97</v>
      </c>
      <c r="H33" s="42">
        <v>88</v>
      </c>
      <c r="I33" s="42">
        <v>72</v>
      </c>
      <c r="J33" s="42">
        <v>76</v>
      </c>
      <c r="K33" s="42">
        <f t="shared" si="3"/>
        <v>514</v>
      </c>
      <c r="L33" s="41">
        <v>60</v>
      </c>
      <c r="M33" s="42">
        <f t="shared" si="4"/>
        <v>574</v>
      </c>
      <c r="N33" s="43">
        <v>107</v>
      </c>
      <c r="O33" s="10">
        <f t="shared" si="5"/>
        <v>101</v>
      </c>
      <c r="P33" s="44" t="s">
        <v>28</v>
      </c>
    </row>
    <row r="34" spans="2:16" x14ac:dyDescent="0.25">
      <c r="B34" s="49"/>
      <c r="C34" s="50"/>
      <c r="D34" s="51"/>
      <c r="E34" s="51"/>
      <c r="F34" s="51"/>
      <c r="G34" s="51"/>
      <c r="H34" s="51"/>
      <c r="I34" s="51"/>
      <c r="J34" s="51"/>
      <c r="K34" s="50"/>
      <c r="L34" s="51"/>
      <c r="M34" s="52"/>
      <c r="N34" s="50"/>
      <c r="O34" s="53"/>
    </row>
    <row r="35" spans="2:16" ht="15.75" x14ac:dyDescent="0.25">
      <c r="B35" s="25" t="s">
        <v>57</v>
      </c>
    </row>
    <row r="36" spans="2:16" ht="15.75" x14ac:dyDescent="0.25">
      <c r="B36" s="25"/>
    </row>
    <row r="37" spans="2:16" ht="15.75" x14ac:dyDescent="0.25">
      <c r="B37" s="79">
        <v>1</v>
      </c>
      <c r="C37" s="69" t="s">
        <v>61</v>
      </c>
      <c r="D37" s="64" t="s">
        <v>56</v>
      </c>
      <c r="E37" s="64">
        <v>116</v>
      </c>
      <c r="F37" s="64">
        <v>119</v>
      </c>
      <c r="G37" s="64">
        <v>112</v>
      </c>
      <c r="H37" s="64">
        <v>95</v>
      </c>
      <c r="I37" s="64">
        <v>85</v>
      </c>
      <c r="J37" s="64">
        <v>87</v>
      </c>
      <c r="K37" s="42">
        <f>SUM(E37:J37)</f>
        <v>614</v>
      </c>
      <c r="L37" s="42">
        <v>60</v>
      </c>
      <c r="M37" s="42">
        <f>SUM(K37:L37)</f>
        <v>674</v>
      </c>
      <c r="N37" s="43">
        <f>SUM(M37/6)</f>
        <v>112.33333333333333</v>
      </c>
      <c r="O37" s="15">
        <f t="shared" ref="O37:O38" si="6">MAX(E37:J37)</f>
        <v>119</v>
      </c>
      <c r="P37" s="44" t="s">
        <v>33</v>
      </c>
    </row>
    <row r="38" spans="2:16" ht="15.75" x14ac:dyDescent="0.25">
      <c r="B38" s="79">
        <v>2</v>
      </c>
      <c r="C38" s="69" t="s">
        <v>55</v>
      </c>
      <c r="D38" s="64" t="s">
        <v>56</v>
      </c>
      <c r="E38" s="58">
        <v>81</v>
      </c>
      <c r="F38" s="58">
        <v>96</v>
      </c>
      <c r="G38" s="58">
        <v>119</v>
      </c>
      <c r="H38" s="58">
        <v>122</v>
      </c>
      <c r="I38" s="58">
        <v>127</v>
      </c>
      <c r="J38" s="58">
        <v>123</v>
      </c>
      <c r="K38" s="42">
        <f>SUM(E38:J38)</f>
        <v>668</v>
      </c>
      <c r="L38" s="69"/>
      <c r="M38" s="42">
        <f>SUM(K38:L38)</f>
        <v>668</v>
      </c>
      <c r="N38" s="43">
        <f>SUM(K38/6)</f>
        <v>111.33333333333333</v>
      </c>
      <c r="O38" s="15">
        <f t="shared" si="6"/>
        <v>127</v>
      </c>
      <c r="P38" s="44" t="s">
        <v>28</v>
      </c>
    </row>
    <row r="40" spans="2:16" ht="15.75" x14ac:dyDescent="0.25">
      <c r="B40" s="38" t="s">
        <v>58</v>
      </c>
      <c r="C40" s="3"/>
    </row>
    <row r="41" spans="2:16" x14ac:dyDescent="0.25">
      <c r="C41" s="38" t="s">
        <v>108</v>
      </c>
    </row>
  </sheetData>
  <sortState xmlns:xlrd2="http://schemas.microsoft.com/office/spreadsheetml/2017/richdata2" ref="B27:B33">
    <sortCondition ref="B27"/>
  </sortState>
  <mergeCells count="2">
    <mergeCell ref="B3:M3"/>
    <mergeCell ref="B6:M6"/>
  </mergeCells>
  <pageMargins left="0.7" right="0.7" top="0.78740157499999996" bottom="0.78740157499999996" header="0.3" footer="0.3"/>
  <pageSetup paperSize="9" scale="61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3:P37"/>
  <sheetViews>
    <sheetView tabSelected="1" topLeftCell="A5" workbookViewId="0">
      <selection activeCell="V16" sqref="V16"/>
    </sheetView>
  </sheetViews>
  <sheetFormatPr defaultRowHeight="15" x14ac:dyDescent="0.25"/>
  <cols>
    <col min="2" max="2" width="7" customWidth="1"/>
    <col min="3" max="3" width="20.28515625" customWidth="1"/>
    <col min="4" max="4" width="7.28515625" customWidth="1"/>
    <col min="5" max="5" width="6.5703125" customWidth="1"/>
    <col min="6" max="15" width="6.7109375" customWidth="1"/>
    <col min="16" max="16" width="28.140625" customWidth="1"/>
    <col min="19" max="19" width="8.140625" customWidth="1"/>
  </cols>
  <sheetData>
    <row r="3" spans="2:16" ht="15.75" x14ac:dyDescent="0.25">
      <c r="B3" s="226" t="s">
        <v>82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"/>
      <c r="C5" s="2"/>
      <c r="D5" s="2"/>
      <c r="E5" s="2"/>
      <c r="F5" s="3" t="s">
        <v>59</v>
      </c>
      <c r="G5" s="2"/>
      <c r="H5" s="2"/>
      <c r="I5" s="2"/>
      <c r="J5" s="2"/>
      <c r="K5" s="2"/>
      <c r="L5" s="2"/>
      <c r="M5" s="2"/>
      <c r="N5" s="1"/>
      <c r="O5" s="1"/>
      <c r="P5" s="1"/>
    </row>
    <row r="6" spans="2:16" ht="15.75" x14ac:dyDescent="0.25">
      <c r="B6" s="227" t="s">
        <v>113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1"/>
      <c r="O6" s="1"/>
      <c r="P6" s="1"/>
    </row>
    <row r="7" spans="2:16" ht="15.75" x14ac:dyDescent="0.25">
      <c r="B7" s="1"/>
      <c r="C7" s="4" t="s"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32.25" thickBot="1" x14ac:dyDescent="0.3">
      <c r="B8" s="5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6" t="s">
        <v>11</v>
      </c>
      <c r="L8" s="6" t="s">
        <v>12</v>
      </c>
      <c r="M8" s="7" t="s">
        <v>13</v>
      </c>
      <c r="N8" s="3" t="s">
        <v>14</v>
      </c>
      <c r="O8" s="3" t="s">
        <v>15</v>
      </c>
      <c r="P8" s="3" t="s">
        <v>16</v>
      </c>
    </row>
    <row r="9" spans="2:16" ht="31.5" x14ac:dyDescent="0.25">
      <c r="B9" s="8">
        <v>1</v>
      </c>
      <c r="C9" s="185" t="s">
        <v>102</v>
      </c>
      <c r="D9" s="57" t="s">
        <v>17</v>
      </c>
      <c r="E9" s="188">
        <v>135</v>
      </c>
      <c r="F9" s="188">
        <v>88</v>
      </c>
      <c r="G9" s="188">
        <v>112</v>
      </c>
      <c r="H9" s="188">
        <v>119</v>
      </c>
      <c r="I9" s="188">
        <v>101</v>
      </c>
      <c r="J9" s="188">
        <v>146</v>
      </c>
      <c r="K9" s="192">
        <f>SUM(E9:J9)</f>
        <v>701</v>
      </c>
      <c r="L9" s="41"/>
      <c r="M9" s="192">
        <f>SUM(K9:L9)</f>
        <v>701</v>
      </c>
      <c r="N9" s="78">
        <f>SUM(K9/6)</f>
        <v>116.83333333333333</v>
      </c>
      <c r="O9" s="10">
        <f>MAX(E9:J9)</f>
        <v>146</v>
      </c>
      <c r="P9" s="44" t="s">
        <v>33</v>
      </c>
    </row>
    <row r="10" spans="2:16" ht="15.75" x14ac:dyDescent="0.25">
      <c r="B10" s="8">
        <v>2</v>
      </c>
      <c r="C10" s="45" t="s">
        <v>18</v>
      </c>
      <c r="D10" s="57" t="s">
        <v>17</v>
      </c>
      <c r="E10" s="188">
        <v>94</v>
      </c>
      <c r="F10" s="188">
        <v>127</v>
      </c>
      <c r="G10" s="188">
        <v>96</v>
      </c>
      <c r="H10" s="188">
        <v>161</v>
      </c>
      <c r="I10" s="188">
        <v>88</v>
      </c>
      <c r="J10" s="188">
        <v>108</v>
      </c>
      <c r="K10" s="192">
        <f>SUM(E10:J10)</f>
        <v>674</v>
      </c>
      <c r="L10" s="41"/>
      <c r="M10" s="192">
        <f>SUM(K10:L10)</f>
        <v>674</v>
      </c>
      <c r="N10" s="78">
        <f>SUM(K10/6)</f>
        <v>112.33333333333333</v>
      </c>
      <c r="O10" s="10">
        <f>MAX(E10:J10)</f>
        <v>161</v>
      </c>
      <c r="P10" s="44" t="s">
        <v>33</v>
      </c>
    </row>
    <row r="11" spans="2:16" ht="15.75" x14ac:dyDescent="0.25">
      <c r="B11" s="8">
        <v>3</v>
      </c>
      <c r="C11" s="61" t="s">
        <v>23</v>
      </c>
      <c r="D11" s="57" t="s">
        <v>17</v>
      </c>
      <c r="E11" s="188">
        <v>65</v>
      </c>
      <c r="F11" s="188">
        <v>87</v>
      </c>
      <c r="G11" s="188">
        <v>74</v>
      </c>
      <c r="H11" s="188">
        <v>66</v>
      </c>
      <c r="I11" s="188">
        <v>93</v>
      </c>
      <c r="J11" s="188">
        <v>97</v>
      </c>
      <c r="K11" s="192">
        <f>SUM(E11:J11)</f>
        <v>482</v>
      </c>
      <c r="L11" s="41"/>
      <c r="M11" s="192">
        <f>SUM(K11:L11)</f>
        <v>482</v>
      </c>
      <c r="N11" s="78">
        <f>SUM(K11/6)</f>
        <v>80.333333333333329</v>
      </c>
      <c r="O11" s="10">
        <f>MAX(E11:J11)</f>
        <v>97</v>
      </c>
      <c r="P11" s="44" t="s">
        <v>49</v>
      </c>
    </row>
    <row r="12" spans="2:16" ht="15.75" x14ac:dyDescent="0.25">
      <c r="B12" s="24">
        <v>4</v>
      </c>
      <c r="C12" s="13"/>
      <c r="D12" s="10"/>
      <c r="E12" s="72"/>
      <c r="F12" s="72"/>
      <c r="G12" s="72"/>
      <c r="H12" s="72"/>
      <c r="I12" s="72"/>
      <c r="J12" s="72"/>
      <c r="K12" s="10"/>
      <c r="L12" s="10"/>
      <c r="M12" s="10"/>
      <c r="N12" s="10"/>
      <c r="O12" s="10"/>
      <c r="P12" s="11"/>
    </row>
    <row r="13" spans="2:16" ht="15.75" x14ac:dyDescent="0.25">
      <c r="C13" s="16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2:16" ht="15.75" x14ac:dyDescent="0.25"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3"/>
      <c r="O14" s="3"/>
      <c r="P14" s="3"/>
    </row>
    <row r="15" spans="2:16" ht="31.5" x14ac:dyDescent="0.25">
      <c r="B15" s="5" t="s">
        <v>2</v>
      </c>
      <c r="C15" s="3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  <c r="J15" s="3" t="s">
        <v>10</v>
      </c>
      <c r="K15" s="6" t="s">
        <v>11</v>
      </c>
      <c r="L15" s="17" t="s">
        <v>12</v>
      </c>
      <c r="M15" s="7" t="s">
        <v>13</v>
      </c>
      <c r="N15" s="3" t="s">
        <v>14</v>
      </c>
      <c r="O15" s="3" t="s">
        <v>15</v>
      </c>
      <c r="P15" s="5"/>
    </row>
    <row r="16" spans="2:16" ht="15.75" x14ac:dyDescent="0.25">
      <c r="B16" s="18">
        <v>1</v>
      </c>
      <c r="C16" s="45" t="s">
        <v>26</v>
      </c>
      <c r="D16" s="41" t="s">
        <v>27</v>
      </c>
      <c r="E16" s="186">
        <v>212</v>
      </c>
      <c r="F16" s="186">
        <v>202</v>
      </c>
      <c r="G16" s="186">
        <v>187</v>
      </c>
      <c r="H16" s="186">
        <v>172</v>
      </c>
      <c r="I16" s="186">
        <v>149</v>
      </c>
      <c r="J16" s="186">
        <v>142</v>
      </c>
      <c r="K16" s="42">
        <f>SUM(E16:J16)</f>
        <v>1064</v>
      </c>
      <c r="L16" s="41"/>
      <c r="M16" s="42">
        <f>SUM(K16:L16)</f>
        <v>1064</v>
      </c>
      <c r="N16" s="43">
        <f>SUM(K16/6)</f>
        <v>177.33333333333334</v>
      </c>
      <c r="O16" s="10">
        <f>MAX(E16:J16)</f>
        <v>212</v>
      </c>
      <c r="P16" s="44" t="s">
        <v>28</v>
      </c>
    </row>
    <row r="17" spans="2:16" ht="15.75" x14ac:dyDescent="0.25">
      <c r="B17" s="18">
        <v>2</v>
      </c>
      <c r="C17" s="45" t="s">
        <v>47</v>
      </c>
      <c r="D17" s="41" t="s">
        <v>27</v>
      </c>
      <c r="E17" s="186">
        <v>134</v>
      </c>
      <c r="F17" s="186">
        <v>130</v>
      </c>
      <c r="G17" s="186">
        <v>170</v>
      </c>
      <c r="H17" s="186">
        <v>137</v>
      </c>
      <c r="I17" s="186">
        <v>155</v>
      </c>
      <c r="J17" s="186">
        <v>145</v>
      </c>
      <c r="K17" s="42">
        <f>SUM(E17:J17)</f>
        <v>871</v>
      </c>
      <c r="L17" s="42">
        <v>60</v>
      </c>
      <c r="M17" s="42">
        <f>SUM(K17:L17)</f>
        <v>931</v>
      </c>
      <c r="N17" s="43">
        <f>SUM(M17/6)</f>
        <v>155.16666666666666</v>
      </c>
      <c r="O17" s="10">
        <f>MAX(E17:J17)</f>
        <v>170</v>
      </c>
      <c r="P17" s="44" t="s">
        <v>20</v>
      </c>
    </row>
    <row r="18" spans="2:16" ht="15.75" x14ac:dyDescent="0.25">
      <c r="B18" s="85">
        <v>3</v>
      </c>
      <c r="C18" s="54" t="s">
        <v>30</v>
      </c>
      <c r="D18" s="56" t="s">
        <v>27</v>
      </c>
      <c r="E18" s="187">
        <v>122</v>
      </c>
      <c r="F18" s="187">
        <v>102</v>
      </c>
      <c r="G18" s="187">
        <v>93</v>
      </c>
      <c r="H18" s="187">
        <v>140</v>
      </c>
      <c r="I18" s="187">
        <v>126</v>
      </c>
      <c r="J18" s="187">
        <v>130</v>
      </c>
      <c r="K18" s="83">
        <f>SUM(E18:J18)</f>
        <v>713</v>
      </c>
      <c r="L18" s="83"/>
      <c r="M18" s="83">
        <f>SUM(K18:L18)</f>
        <v>713</v>
      </c>
      <c r="N18" s="84">
        <f>SUM(K18/6)</f>
        <v>118.83333333333333</v>
      </c>
      <c r="O18" s="28">
        <f>MAX(E18:J18)</f>
        <v>140</v>
      </c>
      <c r="P18" s="55" t="s">
        <v>28</v>
      </c>
    </row>
    <row r="19" spans="2:16" ht="15.75" x14ac:dyDescent="0.25">
      <c r="B19" s="86">
        <v>4</v>
      </c>
      <c r="C19" s="45" t="s">
        <v>46</v>
      </c>
      <c r="D19" s="41" t="s">
        <v>27</v>
      </c>
      <c r="E19" s="188">
        <v>52</v>
      </c>
      <c r="F19" s="188">
        <v>64</v>
      </c>
      <c r="G19" s="188">
        <v>78</v>
      </c>
      <c r="H19" s="188">
        <v>87</v>
      </c>
      <c r="I19" s="188">
        <v>80</v>
      </c>
      <c r="J19" s="188">
        <v>68</v>
      </c>
      <c r="K19" s="42">
        <f>SUM(E19:J19)</f>
        <v>429</v>
      </c>
      <c r="L19" s="42">
        <v>60</v>
      </c>
      <c r="M19" s="42">
        <f>SUM(K19:L19)</f>
        <v>489</v>
      </c>
      <c r="N19" s="43">
        <f>SUM(M19/6)</f>
        <v>81.5</v>
      </c>
      <c r="O19" s="15">
        <f>MAX(E19:J19)</f>
        <v>87</v>
      </c>
      <c r="P19" s="44" t="s">
        <v>33</v>
      </c>
    </row>
    <row r="20" spans="2:16" ht="15.75" x14ac:dyDescent="0.25">
      <c r="B20" s="19"/>
      <c r="C20" s="2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"/>
    </row>
    <row r="21" spans="2:16" ht="15.75" x14ac:dyDescent="0.25">
      <c r="B21" s="19"/>
      <c r="C21" s="4" t="s">
        <v>35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3"/>
      <c r="O21" s="3"/>
      <c r="P21" s="3"/>
    </row>
    <row r="22" spans="2:16" ht="32.25" thickBot="1" x14ac:dyDescent="0.3">
      <c r="B22" s="5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  <c r="H22" s="3" t="s">
        <v>8</v>
      </c>
      <c r="I22" s="3" t="s">
        <v>9</v>
      </c>
      <c r="J22" s="3" t="s">
        <v>10</v>
      </c>
      <c r="K22" s="6" t="s">
        <v>11</v>
      </c>
      <c r="L22" s="6" t="s">
        <v>12</v>
      </c>
      <c r="M22" s="7" t="s">
        <v>13</v>
      </c>
      <c r="N22" s="3" t="s">
        <v>14</v>
      </c>
      <c r="O22" s="3" t="s">
        <v>15</v>
      </c>
      <c r="P22" s="3" t="s">
        <v>16</v>
      </c>
    </row>
    <row r="23" spans="2:16" ht="15.75" x14ac:dyDescent="0.25">
      <c r="B23" s="8">
        <v>1</v>
      </c>
      <c r="C23" s="40" t="s">
        <v>36</v>
      </c>
      <c r="D23" s="41" t="s">
        <v>37</v>
      </c>
      <c r="E23" s="188">
        <v>179</v>
      </c>
      <c r="F23" s="188">
        <v>225</v>
      </c>
      <c r="G23" s="188">
        <v>184</v>
      </c>
      <c r="H23" s="188">
        <v>186</v>
      </c>
      <c r="I23" s="188">
        <v>165</v>
      </c>
      <c r="J23" s="188">
        <v>153</v>
      </c>
      <c r="K23" s="42">
        <f t="shared" ref="K23:K28" si="0">SUM(E23:J23)</f>
        <v>1092</v>
      </c>
      <c r="L23" s="66">
        <v>60</v>
      </c>
      <c r="M23" s="42">
        <f t="shared" ref="M23:M28" si="1">SUM(K23:L23)</f>
        <v>1152</v>
      </c>
      <c r="N23" s="43">
        <f>SUM(M23/6)</f>
        <v>192</v>
      </c>
      <c r="O23" s="10">
        <f t="shared" ref="O23:O28" si="2">MAX(E23:J23)</f>
        <v>225</v>
      </c>
      <c r="P23" s="44" t="s">
        <v>28</v>
      </c>
    </row>
    <row r="24" spans="2:16" ht="15.75" x14ac:dyDescent="0.25">
      <c r="B24" s="8">
        <v>2</v>
      </c>
      <c r="C24" s="47" t="s">
        <v>50</v>
      </c>
      <c r="D24" s="41" t="s">
        <v>37</v>
      </c>
      <c r="E24" s="188">
        <v>199</v>
      </c>
      <c r="F24" s="188">
        <v>173</v>
      </c>
      <c r="G24" s="188">
        <v>200</v>
      </c>
      <c r="H24" s="188">
        <v>150</v>
      </c>
      <c r="I24" s="188">
        <v>194</v>
      </c>
      <c r="J24" s="188">
        <v>179</v>
      </c>
      <c r="K24" s="42">
        <f t="shared" si="0"/>
        <v>1095</v>
      </c>
      <c r="L24" s="41"/>
      <c r="M24" s="42">
        <f t="shared" si="1"/>
        <v>1095</v>
      </c>
      <c r="N24" s="43">
        <f>SUM(K24/6)</f>
        <v>182.5</v>
      </c>
      <c r="O24" s="10">
        <f t="shared" si="2"/>
        <v>200</v>
      </c>
      <c r="P24" s="44" t="s">
        <v>33</v>
      </c>
    </row>
    <row r="25" spans="2:16" ht="15.75" x14ac:dyDescent="0.25">
      <c r="B25" s="8">
        <v>3</v>
      </c>
      <c r="C25" s="45" t="s">
        <v>51</v>
      </c>
      <c r="D25" s="41" t="s">
        <v>37</v>
      </c>
      <c r="E25" s="188">
        <v>135</v>
      </c>
      <c r="F25" s="188">
        <v>198</v>
      </c>
      <c r="G25" s="188">
        <v>169</v>
      </c>
      <c r="H25" s="188">
        <v>206</v>
      </c>
      <c r="I25" s="188">
        <v>157</v>
      </c>
      <c r="J25" s="188">
        <v>146</v>
      </c>
      <c r="K25" s="42">
        <f t="shared" si="0"/>
        <v>1011</v>
      </c>
      <c r="L25" s="41"/>
      <c r="M25" s="42">
        <f t="shared" si="1"/>
        <v>1011</v>
      </c>
      <c r="N25" s="43">
        <f>SUM(K25/6)</f>
        <v>168.5</v>
      </c>
      <c r="O25" s="10">
        <f t="shared" si="2"/>
        <v>206</v>
      </c>
      <c r="P25" s="44" t="s">
        <v>33</v>
      </c>
    </row>
    <row r="26" spans="2:16" ht="15.75" x14ac:dyDescent="0.25">
      <c r="B26" s="8">
        <v>4</v>
      </c>
      <c r="C26" s="46" t="s">
        <v>34</v>
      </c>
      <c r="D26" s="41" t="s">
        <v>37</v>
      </c>
      <c r="E26" s="188">
        <v>109</v>
      </c>
      <c r="F26" s="188">
        <v>165</v>
      </c>
      <c r="G26" s="188">
        <v>145</v>
      </c>
      <c r="H26" s="188">
        <v>109</v>
      </c>
      <c r="I26" s="188">
        <v>180</v>
      </c>
      <c r="J26" s="188">
        <v>137</v>
      </c>
      <c r="K26" s="42">
        <f t="shared" si="0"/>
        <v>845</v>
      </c>
      <c r="L26" s="66">
        <v>60</v>
      </c>
      <c r="M26" s="42">
        <f t="shared" si="1"/>
        <v>905</v>
      </c>
      <c r="N26" s="43">
        <f>SUM(M26/6)</f>
        <v>150.83333333333334</v>
      </c>
      <c r="O26" s="10">
        <f t="shared" si="2"/>
        <v>180</v>
      </c>
      <c r="P26" s="44" t="s">
        <v>33</v>
      </c>
    </row>
    <row r="27" spans="2:16" ht="15.75" x14ac:dyDescent="0.25">
      <c r="B27" s="27">
        <v>5</v>
      </c>
      <c r="C27" s="54" t="s">
        <v>43</v>
      </c>
      <c r="D27" s="56" t="s">
        <v>37</v>
      </c>
      <c r="E27" s="188">
        <v>60</v>
      </c>
      <c r="F27" s="188">
        <v>132</v>
      </c>
      <c r="G27" s="188">
        <v>121</v>
      </c>
      <c r="H27" s="188">
        <v>76</v>
      </c>
      <c r="I27" s="188">
        <v>132</v>
      </c>
      <c r="J27" s="188">
        <v>117</v>
      </c>
      <c r="K27" s="42">
        <f t="shared" si="0"/>
        <v>638</v>
      </c>
      <c r="L27" s="41">
        <v>60</v>
      </c>
      <c r="M27" s="42">
        <f t="shared" si="1"/>
        <v>698</v>
      </c>
      <c r="N27" s="43">
        <v>107</v>
      </c>
      <c r="O27" s="10">
        <f t="shared" si="2"/>
        <v>132</v>
      </c>
      <c r="P27" s="44" t="s">
        <v>28</v>
      </c>
    </row>
    <row r="28" spans="2:16" ht="15.75" x14ac:dyDescent="0.25">
      <c r="B28" s="33">
        <v>6</v>
      </c>
      <c r="C28" s="45" t="s">
        <v>42</v>
      </c>
      <c r="D28" s="41" t="s">
        <v>37</v>
      </c>
      <c r="E28" s="188">
        <v>74</v>
      </c>
      <c r="F28" s="188">
        <v>62</v>
      </c>
      <c r="G28" s="188">
        <v>90</v>
      </c>
      <c r="H28" s="188">
        <v>87</v>
      </c>
      <c r="I28" s="188">
        <v>59</v>
      </c>
      <c r="J28" s="188">
        <v>72</v>
      </c>
      <c r="K28" s="42">
        <f t="shared" si="0"/>
        <v>444</v>
      </c>
      <c r="L28" s="66">
        <v>60</v>
      </c>
      <c r="M28" s="42">
        <f t="shared" si="1"/>
        <v>504</v>
      </c>
      <c r="N28" s="43">
        <v>89</v>
      </c>
      <c r="O28" s="10">
        <f t="shared" si="2"/>
        <v>90</v>
      </c>
      <c r="P28" s="44" t="s">
        <v>28</v>
      </c>
    </row>
    <row r="29" spans="2:16" ht="15.75" x14ac:dyDescent="0.25">
      <c r="B29" s="3"/>
      <c r="C29" s="50"/>
      <c r="D29" s="51"/>
      <c r="E29" s="51"/>
      <c r="F29" s="51"/>
      <c r="G29" s="51"/>
      <c r="H29" s="51"/>
      <c r="I29" s="51"/>
      <c r="J29" s="51"/>
      <c r="K29" s="50"/>
      <c r="L29" s="51"/>
      <c r="M29" s="52"/>
      <c r="N29" s="50"/>
      <c r="O29" s="53"/>
    </row>
    <row r="30" spans="2:16" ht="15.75" x14ac:dyDescent="0.25">
      <c r="B30" s="5"/>
    </row>
    <row r="31" spans="2:16" ht="15.75" x14ac:dyDescent="0.25">
      <c r="B31" s="5"/>
    </row>
    <row r="32" spans="2:16" ht="15.75" x14ac:dyDescent="0.25">
      <c r="B32" s="8">
        <v>1</v>
      </c>
      <c r="C32" s="189" t="s">
        <v>61</v>
      </c>
      <c r="D32" s="82" t="s">
        <v>56</v>
      </c>
      <c r="E32" s="188">
        <v>95</v>
      </c>
      <c r="F32" s="188">
        <v>142</v>
      </c>
      <c r="G32" s="188">
        <v>110</v>
      </c>
      <c r="H32" s="188">
        <v>153</v>
      </c>
      <c r="I32" s="188">
        <v>124</v>
      </c>
      <c r="J32" s="188">
        <v>115</v>
      </c>
      <c r="K32" s="42">
        <f>SUM(E32:J32)</f>
        <v>739</v>
      </c>
      <c r="L32" s="42">
        <v>60</v>
      </c>
      <c r="M32" s="42">
        <f>SUM(K32:L32)</f>
        <v>799</v>
      </c>
      <c r="N32" s="43">
        <f>SUM(M32/6)</f>
        <v>133.16666666666666</v>
      </c>
      <c r="O32" s="15">
        <f t="shared" ref="O32:O33" si="3">MAX(E32:J32)</f>
        <v>153</v>
      </c>
      <c r="P32" s="44" t="s">
        <v>33</v>
      </c>
    </row>
    <row r="33" spans="2:16" ht="15.75" x14ac:dyDescent="0.25">
      <c r="B33" s="27">
        <v>2</v>
      </c>
      <c r="C33" s="94" t="s">
        <v>55</v>
      </c>
      <c r="D33" s="82" t="s">
        <v>56</v>
      </c>
      <c r="E33" s="188">
        <v>115</v>
      </c>
      <c r="F33" s="188">
        <v>142</v>
      </c>
      <c r="G33" s="188">
        <v>117</v>
      </c>
      <c r="H33" s="188">
        <v>74</v>
      </c>
      <c r="I33" s="188">
        <v>96</v>
      </c>
      <c r="J33" s="188">
        <v>133</v>
      </c>
      <c r="K33" s="42">
        <f>SUM(E33:J33)</f>
        <v>677</v>
      </c>
      <c r="L33" s="69"/>
      <c r="M33" s="42">
        <f>SUM(K33:L33)</f>
        <v>677</v>
      </c>
      <c r="N33" s="43">
        <f>SUM(K33/6)</f>
        <v>112.83333333333333</v>
      </c>
      <c r="O33" s="15">
        <f t="shared" si="3"/>
        <v>142</v>
      </c>
      <c r="P33" s="44" t="s">
        <v>28</v>
      </c>
    </row>
    <row r="34" spans="2:16" ht="15.75" x14ac:dyDescent="0.25">
      <c r="B34" s="25"/>
    </row>
    <row r="35" spans="2:16" ht="15.75" x14ac:dyDescent="0.25">
      <c r="B35" s="5"/>
      <c r="C35" s="191" t="s">
        <v>114</v>
      </c>
    </row>
    <row r="36" spans="2:16" ht="15.75" x14ac:dyDescent="0.25">
      <c r="B36" s="5"/>
      <c r="C36" s="38" t="s">
        <v>115</v>
      </c>
    </row>
    <row r="37" spans="2:16" ht="15.75" x14ac:dyDescent="0.25">
      <c r="B37" s="190"/>
    </row>
  </sheetData>
  <sortState xmlns:xlrd2="http://schemas.microsoft.com/office/spreadsheetml/2017/richdata2" ref="C16:P19">
    <sortCondition descending="1" ref="M16:M19"/>
  </sortState>
  <mergeCells count="2">
    <mergeCell ref="B3:M3"/>
    <mergeCell ref="B6:M6"/>
  </mergeCells>
  <pageMargins left="0.7" right="0.7" top="0.78740157499999996" bottom="0.78740157499999996" header="0.3" footer="0.3"/>
  <pageSetup paperSize="9" scale="80" fitToWidth="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45"/>
  <sheetViews>
    <sheetView topLeftCell="B1" workbookViewId="0">
      <selection activeCell="B3" sqref="B3:L4"/>
    </sheetView>
  </sheetViews>
  <sheetFormatPr defaultRowHeight="15" x14ac:dyDescent="0.25"/>
  <cols>
    <col min="3" max="3" width="23.42578125" customWidth="1"/>
    <col min="5" max="5" width="24" customWidth="1"/>
    <col min="6" max="6" width="9.140625" customWidth="1"/>
    <col min="12" max="12" width="13.140625" customWidth="1"/>
  </cols>
  <sheetData>
    <row r="1" spans="2:12" ht="15.75" x14ac:dyDescent="0.25"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1"/>
    </row>
    <row r="2" spans="2:12" ht="15.75" x14ac:dyDescent="0.25">
      <c r="B2" s="2"/>
      <c r="C2" s="35"/>
      <c r="D2" s="35"/>
      <c r="E2" s="226" t="s">
        <v>91</v>
      </c>
      <c r="F2" s="226"/>
      <c r="G2" s="226"/>
      <c r="H2" s="226"/>
      <c r="I2" s="226"/>
      <c r="J2" s="2"/>
      <c r="K2" s="2"/>
      <c r="L2" s="1"/>
    </row>
    <row r="3" spans="2:12" x14ac:dyDescent="0.25">
      <c r="B3" s="229" t="s">
        <v>76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4" spans="2:12" ht="6.75" customHeight="1" thickBot="1" x14ac:dyDescent="0.3"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</row>
    <row r="5" spans="2:12" ht="15.75" x14ac:dyDescent="0.25">
      <c r="B5" s="1"/>
      <c r="C5" s="4"/>
      <c r="D5" s="1"/>
      <c r="E5" s="1"/>
      <c r="F5" s="230" t="s">
        <v>78</v>
      </c>
      <c r="G5" s="231"/>
      <c r="H5" s="232"/>
      <c r="I5" s="230" t="s">
        <v>92</v>
      </c>
      <c r="J5" s="231"/>
      <c r="K5" s="232"/>
      <c r="L5" s="1"/>
    </row>
    <row r="6" spans="2:12" ht="24.75" customHeight="1" thickBot="1" x14ac:dyDescent="0.3">
      <c r="B6" s="5" t="s">
        <v>2</v>
      </c>
      <c r="C6" s="3" t="s">
        <v>3</v>
      </c>
      <c r="D6" s="3" t="s">
        <v>4</v>
      </c>
      <c r="E6" s="3" t="s">
        <v>16</v>
      </c>
      <c r="F6" s="104">
        <v>1</v>
      </c>
      <c r="G6" s="3">
        <v>2</v>
      </c>
      <c r="H6" s="105" t="s">
        <v>11</v>
      </c>
      <c r="I6" s="104">
        <v>1</v>
      </c>
      <c r="J6" s="3">
        <v>2</v>
      </c>
      <c r="K6" s="105" t="s">
        <v>11</v>
      </c>
      <c r="L6" s="3" t="s">
        <v>77</v>
      </c>
    </row>
    <row r="7" spans="2:12" ht="31.5" x14ac:dyDescent="0.25">
      <c r="B7" s="196">
        <v>1</v>
      </c>
      <c r="C7" s="197" t="s">
        <v>112</v>
      </c>
      <c r="D7" s="196" t="s">
        <v>17</v>
      </c>
      <c r="E7" s="198" t="s">
        <v>33</v>
      </c>
      <c r="F7" s="199">
        <v>458</v>
      </c>
      <c r="G7" s="200">
        <v>550</v>
      </c>
      <c r="H7" s="201">
        <f t="shared" ref="H7:H12" si="0">SUM(F7:G7)</f>
        <v>1008</v>
      </c>
      <c r="I7" s="199">
        <v>505</v>
      </c>
      <c r="J7" s="200">
        <v>701</v>
      </c>
      <c r="K7" s="202">
        <f t="shared" ref="K7:K12" si="1">SUM(I7:J7)</f>
        <v>1206</v>
      </c>
      <c r="L7" s="203">
        <v>198</v>
      </c>
    </row>
    <row r="8" spans="2:12" ht="15.75" x14ac:dyDescent="0.25">
      <c r="B8" s="10">
        <v>2</v>
      </c>
      <c r="C8" s="9" t="s">
        <v>71</v>
      </c>
      <c r="D8" s="10" t="s">
        <v>17</v>
      </c>
      <c r="E8" s="102" t="s">
        <v>20</v>
      </c>
      <c r="F8" s="106">
        <v>350</v>
      </c>
      <c r="G8" s="10">
        <v>358</v>
      </c>
      <c r="H8" s="107">
        <f t="shared" si="0"/>
        <v>708</v>
      </c>
      <c r="I8" s="106">
        <v>451</v>
      </c>
      <c r="J8" s="10">
        <v>394</v>
      </c>
      <c r="K8" s="108">
        <f t="shared" si="1"/>
        <v>845</v>
      </c>
      <c r="L8" s="194">
        <v>137</v>
      </c>
    </row>
    <row r="9" spans="2:12" ht="15.75" x14ac:dyDescent="0.25">
      <c r="B9" s="10">
        <v>3</v>
      </c>
      <c r="C9" s="9" t="s">
        <v>23</v>
      </c>
      <c r="D9" s="10" t="s">
        <v>17</v>
      </c>
      <c r="E9" s="103" t="s">
        <v>24</v>
      </c>
      <c r="F9" s="109">
        <v>475</v>
      </c>
      <c r="G9" s="109">
        <v>475</v>
      </c>
      <c r="H9" s="107">
        <f t="shared" si="0"/>
        <v>950</v>
      </c>
      <c r="I9" s="109">
        <v>522</v>
      </c>
      <c r="J9" s="109">
        <v>482</v>
      </c>
      <c r="K9" s="108">
        <f t="shared" si="1"/>
        <v>1004</v>
      </c>
      <c r="L9" s="128">
        <v>54</v>
      </c>
    </row>
    <row r="10" spans="2:12" ht="15.75" x14ac:dyDescent="0.25">
      <c r="B10" s="10">
        <v>4</v>
      </c>
      <c r="C10" s="9" t="s">
        <v>19</v>
      </c>
      <c r="D10" s="10" t="s">
        <v>17</v>
      </c>
      <c r="E10" s="102" t="s">
        <v>20</v>
      </c>
      <c r="F10" s="106">
        <v>548</v>
      </c>
      <c r="G10" s="10">
        <v>604</v>
      </c>
      <c r="H10" s="107">
        <f t="shared" si="0"/>
        <v>1152</v>
      </c>
      <c r="I10" s="106">
        <v>573</v>
      </c>
      <c r="J10" s="10">
        <v>568</v>
      </c>
      <c r="K10" s="108">
        <f t="shared" si="1"/>
        <v>1141</v>
      </c>
      <c r="L10" s="128">
        <v>-11</v>
      </c>
    </row>
    <row r="11" spans="2:12" ht="15.75" x14ac:dyDescent="0.25">
      <c r="B11" s="11">
        <v>5</v>
      </c>
      <c r="C11" s="9" t="s">
        <v>18</v>
      </c>
      <c r="D11" s="10" t="s">
        <v>17</v>
      </c>
      <c r="E11" s="102" t="s">
        <v>33</v>
      </c>
      <c r="F11" s="106">
        <v>668</v>
      </c>
      <c r="G11" s="10">
        <v>688</v>
      </c>
      <c r="H11" s="107">
        <f t="shared" si="0"/>
        <v>1356</v>
      </c>
      <c r="I11" s="106">
        <v>646</v>
      </c>
      <c r="J11" s="10">
        <v>674</v>
      </c>
      <c r="K11" s="108">
        <f t="shared" si="1"/>
        <v>1320</v>
      </c>
      <c r="L11" s="128">
        <v>-36</v>
      </c>
    </row>
    <row r="12" spans="2:12" ht="16.5" thickBot="1" x14ac:dyDescent="0.3">
      <c r="B12" s="10">
        <v>6</v>
      </c>
      <c r="C12" s="9" t="s">
        <v>21</v>
      </c>
      <c r="D12" s="10" t="s">
        <v>17</v>
      </c>
      <c r="E12" s="102" t="s">
        <v>22</v>
      </c>
      <c r="F12" s="124">
        <v>520</v>
      </c>
      <c r="G12" s="125">
        <v>523</v>
      </c>
      <c r="H12" s="117">
        <f t="shared" si="0"/>
        <v>1043</v>
      </c>
      <c r="I12" s="124">
        <v>500</v>
      </c>
      <c r="J12" s="125">
        <v>479</v>
      </c>
      <c r="K12" s="117">
        <f t="shared" si="1"/>
        <v>979</v>
      </c>
      <c r="L12" s="195">
        <v>-64</v>
      </c>
    </row>
    <row r="13" spans="2:12" ht="15.75" x14ac:dyDescent="0.25">
      <c r="B13" s="3"/>
      <c r="C13" s="16"/>
      <c r="D13" s="5"/>
      <c r="E13" s="5"/>
      <c r="F13" s="3"/>
      <c r="G13" s="3"/>
      <c r="H13" s="3"/>
      <c r="I13" s="3"/>
      <c r="J13" s="3"/>
      <c r="K13" s="3"/>
      <c r="L13" s="3"/>
    </row>
    <row r="14" spans="2:12" ht="16.5" thickBot="1" x14ac:dyDescent="0.3">
      <c r="B14" s="3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3"/>
    </row>
    <row r="15" spans="2:12" ht="15.75" x14ac:dyDescent="0.25">
      <c r="B15" s="3"/>
      <c r="C15" s="4"/>
      <c r="D15" s="5"/>
      <c r="E15" s="5"/>
      <c r="F15" s="230" t="s">
        <v>78</v>
      </c>
      <c r="G15" s="231"/>
      <c r="H15" s="232"/>
      <c r="I15" s="230" t="s">
        <v>92</v>
      </c>
      <c r="J15" s="231"/>
      <c r="K15" s="232"/>
      <c r="L15" s="3"/>
    </row>
    <row r="16" spans="2:12" ht="16.5" thickBot="1" x14ac:dyDescent="0.3">
      <c r="B16" s="5" t="s">
        <v>2</v>
      </c>
      <c r="C16" s="3" t="s">
        <v>3</v>
      </c>
      <c r="D16" s="3" t="s">
        <v>4</v>
      </c>
      <c r="E16" s="3"/>
      <c r="F16" s="104">
        <v>1</v>
      </c>
      <c r="G16" s="3">
        <v>2</v>
      </c>
      <c r="H16" s="105" t="s">
        <v>11</v>
      </c>
      <c r="I16" s="104">
        <v>1</v>
      </c>
      <c r="J16" s="3">
        <v>2</v>
      </c>
      <c r="K16" s="105" t="s">
        <v>11</v>
      </c>
      <c r="L16" s="3" t="s">
        <v>77</v>
      </c>
    </row>
    <row r="17" spans="2:12" ht="15.75" x14ac:dyDescent="0.25">
      <c r="B17" s="205">
        <v>1</v>
      </c>
      <c r="C17" s="206" t="s">
        <v>29</v>
      </c>
      <c r="D17" s="196" t="s">
        <v>27</v>
      </c>
      <c r="E17" s="198" t="s">
        <v>22</v>
      </c>
      <c r="F17" s="207">
        <v>1082</v>
      </c>
      <c r="G17" s="196">
        <v>1103</v>
      </c>
      <c r="H17" s="202">
        <f t="shared" ref="H17:H22" si="2">SUM(F17:G17)</f>
        <v>2185</v>
      </c>
      <c r="I17" s="207">
        <v>1158</v>
      </c>
      <c r="J17" s="196">
        <v>1117</v>
      </c>
      <c r="K17" s="202">
        <f t="shared" ref="K17:K22" si="3">SUM(I17:J17)</f>
        <v>2275</v>
      </c>
      <c r="L17" s="203">
        <v>90</v>
      </c>
    </row>
    <row r="18" spans="2:12" ht="15.75" x14ac:dyDescent="0.25">
      <c r="B18" s="48">
        <v>2</v>
      </c>
      <c r="C18" s="9" t="s">
        <v>30</v>
      </c>
      <c r="D18" s="10" t="s">
        <v>27</v>
      </c>
      <c r="E18" s="102" t="s">
        <v>28</v>
      </c>
      <c r="F18" s="106">
        <v>723</v>
      </c>
      <c r="G18" s="10">
        <v>762</v>
      </c>
      <c r="H18" s="108">
        <f t="shared" si="2"/>
        <v>1485</v>
      </c>
      <c r="I18" s="106">
        <v>779</v>
      </c>
      <c r="J18" s="10">
        <v>777</v>
      </c>
      <c r="K18" s="108">
        <f t="shared" si="3"/>
        <v>1556</v>
      </c>
      <c r="L18" s="128">
        <v>71</v>
      </c>
    </row>
    <row r="19" spans="2:12" ht="15.75" x14ac:dyDescent="0.25">
      <c r="B19" s="48">
        <v>3</v>
      </c>
      <c r="C19" s="9" t="s">
        <v>47</v>
      </c>
      <c r="D19" s="10" t="s">
        <v>27</v>
      </c>
      <c r="E19" s="102" t="s">
        <v>20</v>
      </c>
      <c r="F19" s="115">
        <v>877</v>
      </c>
      <c r="G19" s="28">
        <v>812</v>
      </c>
      <c r="H19" s="116">
        <f t="shared" si="2"/>
        <v>1689</v>
      </c>
      <c r="I19" s="115">
        <v>828</v>
      </c>
      <c r="J19" s="28">
        <v>931</v>
      </c>
      <c r="K19" s="116">
        <f t="shared" si="3"/>
        <v>1759</v>
      </c>
      <c r="L19" s="128">
        <v>70</v>
      </c>
    </row>
    <row r="20" spans="2:12" ht="15.75" x14ac:dyDescent="0.25">
      <c r="B20" s="48">
        <v>4</v>
      </c>
      <c r="C20" s="9" t="s">
        <v>32</v>
      </c>
      <c r="D20" s="10" t="s">
        <v>27</v>
      </c>
      <c r="E20" s="102" t="s">
        <v>22</v>
      </c>
      <c r="F20" s="118">
        <v>586</v>
      </c>
      <c r="G20" s="15">
        <v>604</v>
      </c>
      <c r="H20" s="119">
        <f t="shared" si="2"/>
        <v>1190</v>
      </c>
      <c r="I20" s="118">
        <v>623</v>
      </c>
      <c r="J20" s="15">
        <v>523</v>
      </c>
      <c r="K20" s="119">
        <f t="shared" si="3"/>
        <v>1146</v>
      </c>
      <c r="L20" s="128">
        <v>-44</v>
      </c>
    </row>
    <row r="21" spans="2:12" ht="15.75" x14ac:dyDescent="0.25">
      <c r="B21" s="48">
        <v>5</v>
      </c>
      <c r="C21" s="9" t="s">
        <v>26</v>
      </c>
      <c r="D21" s="10" t="s">
        <v>27</v>
      </c>
      <c r="E21" s="102" t="s">
        <v>28</v>
      </c>
      <c r="F21" s="204">
        <v>1072</v>
      </c>
      <c r="G21" s="15">
        <v>1080</v>
      </c>
      <c r="H21" s="119">
        <f t="shared" si="2"/>
        <v>2152</v>
      </c>
      <c r="I21" s="204">
        <v>1026</v>
      </c>
      <c r="J21" s="15">
        <v>1064</v>
      </c>
      <c r="K21" s="119">
        <f t="shared" si="3"/>
        <v>2090</v>
      </c>
      <c r="L21" s="128">
        <v>-62</v>
      </c>
    </row>
    <row r="22" spans="2:12" ht="15.75" x14ac:dyDescent="0.25">
      <c r="B22" s="48">
        <v>6</v>
      </c>
      <c r="C22" s="29" t="s">
        <v>46</v>
      </c>
      <c r="D22" s="30" t="s">
        <v>27</v>
      </c>
      <c r="E22" s="123" t="s">
        <v>33</v>
      </c>
      <c r="F22" s="118">
        <v>598</v>
      </c>
      <c r="G22" s="15">
        <v>612</v>
      </c>
      <c r="H22" s="119">
        <f t="shared" si="2"/>
        <v>1210</v>
      </c>
      <c r="I22" s="118">
        <v>533</v>
      </c>
      <c r="J22" s="15">
        <v>489</v>
      </c>
      <c r="K22" s="119">
        <f t="shared" si="3"/>
        <v>1022</v>
      </c>
      <c r="L22" s="129">
        <v>-188</v>
      </c>
    </row>
    <row r="23" spans="2:12" ht="15.75" x14ac:dyDescent="0.25">
      <c r="B23" s="48">
        <v>7</v>
      </c>
      <c r="C23" s="9" t="s">
        <v>93</v>
      </c>
      <c r="D23" s="10" t="s">
        <v>27</v>
      </c>
      <c r="E23" s="102" t="s">
        <v>28</v>
      </c>
      <c r="F23" s="118">
        <v>0</v>
      </c>
      <c r="G23" s="15">
        <v>0</v>
      </c>
      <c r="H23" s="119">
        <f t="shared" ref="H23" si="4">SUM(F23:G23)</f>
        <v>0</v>
      </c>
      <c r="I23" s="184" t="s">
        <v>110</v>
      </c>
      <c r="J23" s="182"/>
      <c r="K23" s="183"/>
      <c r="L23" s="130"/>
    </row>
    <row r="24" spans="2:12" ht="15.75" x14ac:dyDescent="0.25">
      <c r="B24" s="19"/>
      <c r="C24" s="25"/>
      <c r="D24" s="5"/>
      <c r="E24" s="5"/>
      <c r="F24" s="5"/>
      <c r="G24" s="5"/>
      <c r="H24" s="5"/>
      <c r="I24" s="5"/>
      <c r="J24" s="5"/>
      <c r="K24" s="5"/>
      <c r="L24" s="5"/>
    </row>
    <row r="25" spans="2:12" ht="16.5" thickBot="1" x14ac:dyDescent="0.3">
      <c r="B25" s="5"/>
      <c r="C25" s="4" t="s">
        <v>35</v>
      </c>
      <c r="D25" s="5"/>
      <c r="E25" s="5"/>
      <c r="F25" s="5"/>
      <c r="G25" s="5"/>
      <c r="H25" s="5"/>
      <c r="I25" s="5"/>
      <c r="J25" s="5"/>
      <c r="K25" s="5"/>
      <c r="L25" s="3"/>
    </row>
    <row r="26" spans="2:12" ht="15.75" x14ac:dyDescent="0.25">
      <c r="B26" s="5"/>
      <c r="C26" s="4"/>
      <c r="D26" s="5"/>
      <c r="E26" s="5"/>
      <c r="F26" s="230" t="s">
        <v>78</v>
      </c>
      <c r="G26" s="231"/>
      <c r="H26" s="232"/>
      <c r="I26" s="230" t="s">
        <v>92</v>
      </c>
      <c r="J26" s="231"/>
      <c r="K26" s="232"/>
      <c r="L26" s="3"/>
    </row>
    <row r="27" spans="2:12" ht="16.5" thickBot="1" x14ac:dyDescent="0.3">
      <c r="B27" s="5" t="s">
        <v>2</v>
      </c>
      <c r="C27" s="3" t="s">
        <v>3</v>
      </c>
      <c r="D27" s="3" t="s">
        <v>4</v>
      </c>
      <c r="E27" s="3" t="s">
        <v>16</v>
      </c>
      <c r="F27" s="104">
        <v>1</v>
      </c>
      <c r="G27" s="3">
        <v>2</v>
      </c>
      <c r="H27" s="105" t="s">
        <v>11</v>
      </c>
      <c r="I27" s="104">
        <v>1</v>
      </c>
      <c r="J27" s="3">
        <v>2</v>
      </c>
      <c r="K27" s="105" t="s">
        <v>11</v>
      </c>
      <c r="L27" s="3" t="s">
        <v>77</v>
      </c>
    </row>
    <row r="28" spans="2:12" ht="15.75" x14ac:dyDescent="0.25">
      <c r="B28" s="196">
        <v>1</v>
      </c>
      <c r="C28" s="206" t="s">
        <v>43</v>
      </c>
      <c r="D28" s="200" t="s">
        <v>37</v>
      </c>
      <c r="E28" s="198" t="s">
        <v>28</v>
      </c>
      <c r="F28" s="199">
        <v>643</v>
      </c>
      <c r="G28" s="200">
        <v>502</v>
      </c>
      <c r="H28" s="202">
        <f t="shared" ref="H28:H35" si="5">SUM(F28:G28)</f>
        <v>1145</v>
      </c>
      <c r="I28" s="199">
        <v>687</v>
      </c>
      <c r="J28" s="200">
        <v>698</v>
      </c>
      <c r="K28" s="202">
        <f t="shared" ref="K28:K35" si="6">SUM(I28:J28)</f>
        <v>1385</v>
      </c>
      <c r="L28" s="209">
        <v>240</v>
      </c>
    </row>
    <row r="29" spans="2:12" ht="15.75" x14ac:dyDescent="0.25">
      <c r="B29" s="10">
        <v>2</v>
      </c>
      <c r="C29" s="9" t="s">
        <v>31</v>
      </c>
      <c r="D29" s="10" t="s">
        <v>37</v>
      </c>
      <c r="E29" s="102" t="s">
        <v>22</v>
      </c>
      <c r="F29" s="106">
        <v>778</v>
      </c>
      <c r="G29" s="10">
        <v>811</v>
      </c>
      <c r="H29" s="108">
        <f t="shared" si="5"/>
        <v>1589</v>
      </c>
      <c r="I29" s="106">
        <v>970</v>
      </c>
      <c r="J29" s="10">
        <v>857</v>
      </c>
      <c r="K29" s="108">
        <f t="shared" si="6"/>
        <v>1827</v>
      </c>
      <c r="L29" s="128">
        <v>238</v>
      </c>
    </row>
    <row r="30" spans="2:12" ht="15.75" x14ac:dyDescent="0.25">
      <c r="B30" s="10">
        <v>3</v>
      </c>
      <c r="C30" s="9" t="s">
        <v>34</v>
      </c>
      <c r="D30" s="10" t="s">
        <v>37</v>
      </c>
      <c r="E30" s="102" t="s">
        <v>33</v>
      </c>
      <c r="F30" s="106">
        <v>853</v>
      </c>
      <c r="G30" s="10">
        <v>853</v>
      </c>
      <c r="H30" s="108">
        <f t="shared" si="5"/>
        <v>1706</v>
      </c>
      <c r="I30" s="106">
        <v>1028</v>
      </c>
      <c r="J30" s="10">
        <v>891</v>
      </c>
      <c r="K30" s="108">
        <f t="shared" si="6"/>
        <v>1919</v>
      </c>
      <c r="L30" s="128">
        <v>213</v>
      </c>
    </row>
    <row r="31" spans="2:12" ht="15.75" x14ac:dyDescent="0.25">
      <c r="B31" s="10">
        <v>4</v>
      </c>
      <c r="C31" s="9" t="s">
        <v>48</v>
      </c>
      <c r="D31" s="10" t="s">
        <v>37</v>
      </c>
      <c r="E31" s="102" t="s">
        <v>33</v>
      </c>
      <c r="F31" s="106">
        <v>924</v>
      </c>
      <c r="G31" s="10">
        <v>899</v>
      </c>
      <c r="H31" s="108">
        <f t="shared" si="5"/>
        <v>1823</v>
      </c>
      <c r="I31" s="106">
        <v>1004</v>
      </c>
      <c r="J31" s="10">
        <v>1011</v>
      </c>
      <c r="K31" s="108">
        <f t="shared" si="6"/>
        <v>2015</v>
      </c>
      <c r="L31" s="128">
        <v>192</v>
      </c>
    </row>
    <row r="32" spans="2:12" ht="15.75" x14ac:dyDescent="0.25">
      <c r="B32" s="10">
        <v>5</v>
      </c>
      <c r="C32" s="21" t="s">
        <v>39</v>
      </c>
      <c r="D32" s="28" t="s">
        <v>37</v>
      </c>
      <c r="E32" s="112" t="s">
        <v>33</v>
      </c>
      <c r="F32" s="115">
        <v>1101</v>
      </c>
      <c r="G32" s="28">
        <v>1058</v>
      </c>
      <c r="H32" s="108">
        <f t="shared" si="5"/>
        <v>2159</v>
      </c>
      <c r="I32" s="115">
        <v>1186</v>
      </c>
      <c r="J32" s="28">
        <v>1095</v>
      </c>
      <c r="K32" s="108">
        <f t="shared" si="6"/>
        <v>2281</v>
      </c>
      <c r="L32" s="131">
        <v>122</v>
      </c>
    </row>
    <row r="33" spans="2:12" ht="15.75" x14ac:dyDescent="0.25">
      <c r="B33" s="10">
        <v>6</v>
      </c>
      <c r="C33" s="21" t="s">
        <v>42</v>
      </c>
      <c r="D33" s="23" t="s">
        <v>37</v>
      </c>
      <c r="E33" s="112" t="s">
        <v>28</v>
      </c>
      <c r="F33" s="208">
        <v>586</v>
      </c>
      <c r="G33" s="176">
        <v>568</v>
      </c>
      <c r="H33" s="108">
        <f t="shared" si="5"/>
        <v>1154</v>
      </c>
      <c r="I33" s="208">
        <v>567</v>
      </c>
      <c r="J33" s="176">
        <v>543</v>
      </c>
      <c r="K33" s="108">
        <f t="shared" si="6"/>
        <v>1110</v>
      </c>
      <c r="L33" s="129">
        <v>-44</v>
      </c>
    </row>
    <row r="34" spans="2:12" ht="15.75" x14ac:dyDescent="0.25">
      <c r="B34" s="28">
        <v>7</v>
      </c>
      <c r="C34" s="68" t="s">
        <v>36</v>
      </c>
      <c r="D34" s="34" t="s">
        <v>37</v>
      </c>
      <c r="E34" s="113" t="s">
        <v>28</v>
      </c>
      <c r="F34" s="115">
        <v>1318</v>
      </c>
      <c r="G34" s="28">
        <v>1175</v>
      </c>
      <c r="H34" s="108">
        <f t="shared" si="5"/>
        <v>2493</v>
      </c>
      <c r="I34" s="115">
        <v>1275</v>
      </c>
      <c r="J34" s="28">
        <v>1152</v>
      </c>
      <c r="K34" s="108">
        <f t="shared" si="6"/>
        <v>2427</v>
      </c>
      <c r="L34" s="131">
        <v>-66</v>
      </c>
    </row>
    <row r="35" spans="2:12" ht="16.5" thickBot="1" x14ac:dyDescent="0.3">
      <c r="B35" s="15">
        <v>8</v>
      </c>
      <c r="C35" s="21" t="s">
        <v>73</v>
      </c>
      <c r="D35" s="23" t="s">
        <v>37</v>
      </c>
      <c r="E35" s="114" t="s">
        <v>38</v>
      </c>
      <c r="F35" s="110">
        <v>0</v>
      </c>
      <c r="G35" s="111">
        <v>977</v>
      </c>
      <c r="H35" s="117">
        <f t="shared" si="5"/>
        <v>977</v>
      </c>
      <c r="I35" s="110" t="s">
        <v>111</v>
      </c>
      <c r="J35" s="111"/>
      <c r="K35" s="117">
        <f t="shared" si="6"/>
        <v>0</v>
      </c>
      <c r="L35" s="132"/>
    </row>
    <row r="37" spans="2:12" ht="16.5" thickBot="1" x14ac:dyDescent="0.3">
      <c r="C37" s="37" t="s">
        <v>44</v>
      </c>
    </row>
    <row r="38" spans="2:12" ht="15.75" x14ac:dyDescent="0.25">
      <c r="C38" s="37"/>
      <c r="F38" s="230" t="s">
        <v>78</v>
      </c>
      <c r="G38" s="231"/>
      <c r="H38" s="232"/>
      <c r="I38" s="230" t="s">
        <v>92</v>
      </c>
      <c r="J38" s="231"/>
      <c r="K38" s="232"/>
    </row>
    <row r="39" spans="2:12" ht="15.75" x14ac:dyDescent="0.25">
      <c r="B39" s="5" t="s">
        <v>2</v>
      </c>
      <c r="C39" s="3" t="s">
        <v>3</v>
      </c>
      <c r="D39" s="3" t="s">
        <v>4</v>
      </c>
      <c r="E39" s="3" t="s">
        <v>16</v>
      </c>
      <c r="F39" s="104">
        <v>1</v>
      </c>
      <c r="G39" s="3">
        <v>2</v>
      </c>
      <c r="H39" s="105" t="s">
        <v>11</v>
      </c>
      <c r="I39" s="104">
        <v>1</v>
      </c>
      <c r="J39" s="3">
        <v>2</v>
      </c>
      <c r="K39" s="105" t="s">
        <v>11</v>
      </c>
      <c r="L39" s="3" t="s">
        <v>77</v>
      </c>
    </row>
    <row r="40" spans="2:12" ht="15.75" x14ac:dyDescent="0.25">
      <c r="B40" s="213">
        <v>1</v>
      </c>
      <c r="C40" s="219" t="s">
        <v>60</v>
      </c>
      <c r="D40" s="220" t="s">
        <v>56</v>
      </c>
      <c r="E40" s="221" t="s">
        <v>28</v>
      </c>
      <c r="F40" s="222">
        <v>666</v>
      </c>
      <c r="G40" s="223">
        <v>647</v>
      </c>
      <c r="H40" s="224">
        <f t="shared" ref="H40" si="7">SUM(F40:G40)</f>
        <v>1313</v>
      </c>
      <c r="I40" s="222">
        <v>768</v>
      </c>
      <c r="J40" s="223">
        <v>768</v>
      </c>
      <c r="K40" s="224">
        <f t="shared" ref="K40" si="8">SUM(I40:J40)</f>
        <v>1536</v>
      </c>
      <c r="L40" s="225">
        <v>223</v>
      </c>
    </row>
    <row r="41" spans="2:12" ht="16.5" thickBot="1" x14ac:dyDescent="0.3">
      <c r="B41" s="77">
        <v>2</v>
      </c>
      <c r="C41" s="21" t="s">
        <v>61</v>
      </c>
      <c r="D41" s="23" t="s">
        <v>56</v>
      </c>
      <c r="E41" s="114" t="s">
        <v>33</v>
      </c>
      <c r="F41" s="120">
        <v>718</v>
      </c>
      <c r="G41" s="121">
        <v>744</v>
      </c>
      <c r="H41" s="122">
        <f>SUM(F41:G41)</f>
        <v>1462</v>
      </c>
      <c r="I41" s="120">
        <v>737</v>
      </c>
      <c r="J41" s="121">
        <v>799</v>
      </c>
      <c r="K41" s="122">
        <f>SUM(I41:J41)</f>
        <v>1536</v>
      </c>
      <c r="L41" s="210">
        <v>74</v>
      </c>
    </row>
    <row r="44" spans="2:12" x14ac:dyDescent="0.25">
      <c r="C44" s="38" t="s">
        <v>79</v>
      </c>
      <c r="D44" s="38"/>
    </row>
    <row r="45" spans="2:12" x14ac:dyDescent="0.25">
      <c r="E45" s="38" t="s">
        <v>80</v>
      </c>
      <c r="F45" s="38"/>
      <c r="G45" s="38"/>
    </row>
  </sheetData>
  <sortState xmlns:xlrd2="http://schemas.microsoft.com/office/spreadsheetml/2017/richdata2" ref="C28:L35">
    <sortCondition descending="1" ref="L28:L35"/>
  </sortState>
  <mergeCells count="11">
    <mergeCell ref="F26:H26"/>
    <mergeCell ref="I26:K26"/>
    <mergeCell ref="F38:H38"/>
    <mergeCell ref="I38:K38"/>
    <mergeCell ref="E2:I2"/>
    <mergeCell ref="B1:K1"/>
    <mergeCell ref="B3:L4"/>
    <mergeCell ref="F5:H5"/>
    <mergeCell ref="F15:H15"/>
    <mergeCell ref="I15:K15"/>
    <mergeCell ref="I5:K5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E619-3E2B-4A9D-8DC0-A55F649DFDB2}">
  <dimension ref="B1:P54"/>
  <sheetViews>
    <sheetView topLeftCell="A5" workbookViewId="0">
      <selection activeCell="Q40" sqref="Q40"/>
    </sheetView>
  </sheetViews>
  <sheetFormatPr defaultRowHeight="15" x14ac:dyDescent="0.25"/>
  <cols>
    <col min="3" max="3" width="23.140625" customWidth="1"/>
    <col min="5" max="5" width="9.140625" customWidth="1"/>
    <col min="13" max="13" width="12.85546875" customWidth="1"/>
    <col min="14" max="14" width="30.7109375" customWidth="1"/>
  </cols>
  <sheetData>
    <row r="1" spans="2:14" ht="15.75" x14ac:dyDescent="0.25"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1"/>
      <c r="M1" s="1"/>
      <c r="N1" s="1"/>
    </row>
    <row r="2" spans="2:14" ht="15.75" x14ac:dyDescent="0.25">
      <c r="B2" s="2"/>
      <c r="C2" s="35"/>
      <c r="D2" s="35"/>
      <c r="E2" s="35" t="s">
        <v>91</v>
      </c>
      <c r="F2" s="35"/>
      <c r="G2" s="35"/>
      <c r="H2" s="2"/>
      <c r="I2" s="2"/>
      <c r="J2" s="2"/>
      <c r="K2" s="2"/>
      <c r="L2" s="1"/>
      <c r="M2" s="1"/>
      <c r="N2" s="1"/>
    </row>
    <row r="3" spans="2:14" ht="15.75" x14ac:dyDescent="0.25"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1"/>
      <c r="M3" s="1"/>
      <c r="N3" s="1"/>
    </row>
    <row r="4" spans="2:14" ht="15.75" x14ac:dyDescent="0.25">
      <c r="B4" s="1"/>
      <c r="C4" s="4" t="s">
        <v>1</v>
      </c>
      <c r="D4" s="1"/>
      <c r="E4" s="211" t="s">
        <v>116</v>
      </c>
      <c r="F4" s="211"/>
      <c r="G4" s="211"/>
      <c r="H4" s="211"/>
      <c r="I4" s="211"/>
      <c r="J4" s="1"/>
      <c r="K4" s="1"/>
      <c r="L4" s="1"/>
      <c r="M4" s="1"/>
      <c r="N4" s="1"/>
    </row>
    <row r="5" spans="2:14" ht="15.75" x14ac:dyDescent="0.25"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63" x14ac:dyDescent="0.25">
      <c r="B6" s="5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15</v>
      </c>
      <c r="M6" s="96" t="s">
        <v>75</v>
      </c>
      <c r="N6" s="3" t="s">
        <v>16</v>
      </c>
    </row>
    <row r="7" spans="2:14" ht="15.75" x14ac:dyDescent="0.25">
      <c r="B7" s="196">
        <v>1</v>
      </c>
      <c r="C7" s="206" t="s">
        <v>18</v>
      </c>
      <c r="D7" s="196" t="s">
        <v>17</v>
      </c>
      <c r="E7" s="196">
        <v>622</v>
      </c>
      <c r="F7" s="196">
        <v>0</v>
      </c>
      <c r="G7" s="212">
        <v>563</v>
      </c>
      <c r="H7" s="196">
        <v>646</v>
      </c>
      <c r="I7" s="196">
        <v>0</v>
      </c>
      <c r="J7" s="196">
        <v>674</v>
      </c>
      <c r="K7" s="196">
        <f t="shared" ref="K7:K12" si="0">SUM(E7:J7)</f>
        <v>2505</v>
      </c>
      <c r="L7" s="196">
        <f t="shared" ref="L7:L12" si="1">MAX(E7:J7)</f>
        <v>674</v>
      </c>
      <c r="M7" s="196">
        <f>SUM(K7/4)</f>
        <v>626.25</v>
      </c>
      <c r="N7" s="200" t="s">
        <v>33</v>
      </c>
    </row>
    <row r="8" spans="2:14" ht="15.75" x14ac:dyDescent="0.25">
      <c r="B8" s="10">
        <v>2</v>
      </c>
      <c r="C8" s="9" t="s">
        <v>19</v>
      </c>
      <c r="D8" s="10" t="s">
        <v>17</v>
      </c>
      <c r="E8" s="10">
        <v>505</v>
      </c>
      <c r="F8" s="10">
        <v>567</v>
      </c>
      <c r="G8" s="10">
        <v>573</v>
      </c>
      <c r="H8" s="10">
        <v>568</v>
      </c>
      <c r="I8" s="10">
        <v>0</v>
      </c>
      <c r="J8" s="10">
        <v>0</v>
      </c>
      <c r="K8" s="10">
        <f t="shared" si="0"/>
        <v>2213</v>
      </c>
      <c r="L8" s="10">
        <f t="shared" si="1"/>
        <v>573</v>
      </c>
      <c r="M8" s="126">
        <f>SUM(K8/4)</f>
        <v>553.25</v>
      </c>
      <c r="N8" s="11" t="s">
        <v>20</v>
      </c>
    </row>
    <row r="9" spans="2:14" ht="31.5" x14ac:dyDescent="0.25">
      <c r="B9" s="10">
        <v>3</v>
      </c>
      <c r="C9" s="136" t="s">
        <v>87</v>
      </c>
      <c r="D9" s="10" t="s">
        <v>17</v>
      </c>
      <c r="E9" s="11">
        <v>467</v>
      </c>
      <c r="F9" s="11">
        <v>0</v>
      </c>
      <c r="G9" s="11">
        <v>505</v>
      </c>
      <c r="H9" s="11">
        <v>478</v>
      </c>
      <c r="I9" s="11">
        <v>0</v>
      </c>
      <c r="J9" s="11">
        <v>701</v>
      </c>
      <c r="K9" s="11">
        <f t="shared" si="0"/>
        <v>2151</v>
      </c>
      <c r="L9" s="10">
        <f t="shared" si="1"/>
        <v>701</v>
      </c>
      <c r="M9" s="126">
        <f>SUM(K9/4)</f>
        <v>537.75</v>
      </c>
      <c r="N9" s="11" t="s">
        <v>33</v>
      </c>
    </row>
    <row r="10" spans="2:14" ht="15.75" x14ac:dyDescent="0.25">
      <c r="B10" s="10">
        <v>4</v>
      </c>
      <c r="C10" s="9" t="s">
        <v>23</v>
      </c>
      <c r="D10" s="10" t="s">
        <v>17</v>
      </c>
      <c r="E10" s="14">
        <v>0</v>
      </c>
      <c r="F10" s="14">
        <v>0</v>
      </c>
      <c r="G10" s="14">
        <v>0</v>
      </c>
      <c r="H10" s="14">
        <v>522</v>
      </c>
      <c r="I10" s="14">
        <v>0</v>
      </c>
      <c r="J10" s="14">
        <v>482</v>
      </c>
      <c r="K10" s="10">
        <f t="shared" si="0"/>
        <v>1004</v>
      </c>
      <c r="L10" s="10">
        <f t="shared" si="1"/>
        <v>522</v>
      </c>
      <c r="M10" s="126">
        <f>SUM(K10/2)</f>
        <v>502</v>
      </c>
      <c r="N10" s="14" t="s">
        <v>24</v>
      </c>
    </row>
    <row r="11" spans="2:14" ht="15.75" x14ac:dyDescent="0.25">
      <c r="B11" s="11">
        <v>5</v>
      </c>
      <c r="C11" s="9" t="s">
        <v>21</v>
      </c>
      <c r="D11" s="10" t="s">
        <v>17</v>
      </c>
      <c r="E11" s="10">
        <v>479</v>
      </c>
      <c r="F11" s="10">
        <v>451</v>
      </c>
      <c r="G11" s="10">
        <v>453</v>
      </c>
      <c r="H11" s="10">
        <v>0</v>
      </c>
      <c r="I11" s="10">
        <v>500</v>
      </c>
      <c r="J11" s="10">
        <v>0</v>
      </c>
      <c r="K11" s="10">
        <f t="shared" si="0"/>
        <v>1883</v>
      </c>
      <c r="L11" s="10">
        <f t="shared" si="1"/>
        <v>500</v>
      </c>
      <c r="M11" s="126">
        <f>SUM(K11/4)</f>
        <v>470.75</v>
      </c>
      <c r="N11" s="11" t="s">
        <v>22</v>
      </c>
    </row>
    <row r="12" spans="2:14" ht="15.75" x14ac:dyDescent="0.25">
      <c r="B12" s="10">
        <v>6</v>
      </c>
      <c r="C12" s="9" t="s">
        <v>71</v>
      </c>
      <c r="D12" s="10" t="s">
        <v>17</v>
      </c>
      <c r="E12" s="10">
        <v>299</v>
      </c>
      <c r="F12" s="10">
        <v>451</v>
      </c>
      <c r="G12" s="10">
        <v>365</v>
      </c>
      <c r="H12" s="10">
        <v>394</v>
      </c>
      <c r="I12" s="10">
        <v>350</v>
      </c>
      <c r="J12" s="10">
        <v>0</v>
      </c>
      <c r="K12" s="10">
        <f t="shared" si="0"/>
        <v>1859</v>
      </c>
      <c r="L12" s="10">
        <f t="shared" si="1"/>
        <v>451</v>
      </c>
      <c r="M12" s="126">
        <f>SUM(K12/5)</f>
        <v>371.8</v>
      </c>
      <c r="N12" s="11" t="s">
        <v>20</v>
      </c>
    </row>
    <row r="13" spans="2:14" ht="15.75" x14ac:dyDescent="0.25">
      <c r="B13" s="3"/>
      <c r="C13" s="16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ht="15.75" x14ac:dyDescent="0.25">
      <c r="B14" s="3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3"/>
      <c r="M14" s="3"/>
      <c r="N14" s="3"/>
    </row>
    <row r="15" spans="2:14" ht="15.75" x14ac:dyDescent="0.25">
      <c r="B15" s="3"/>
      <c r="C15" s="4"/>
      <c r="D15" s="5"/>
      <c r="E15" s="5"/>
      <c r="F15" s="5"/>
      <c r="G15" s="5"/>
      <c r="H15" s="5"/>
      <c r="I15" s="5"/>
      <c r="J15" s="5"/>
      <c r="K15" s="5"/>
      <c r="L15" s="3"/>
      <c r="M15" s="3"/>
      <c r="N15" s="3"/>
    </row>
    <row r="16" spans="2:14" ht="63" x14ac:dyDescent="0.25">
      <c r="B16" s="5" t="s">
        <v>2</v>
      </c>
      <c r="C16" s="3" t="s">
        <v>3</v>
      </c>
      <c r="D16" s="3" t="s">
        <v>4</v>
      </c>
      <c r="E16" s="3" t="s">
        <v>5</v>
      </c>
      <c r="F16" s="3" t="s">
        <v>6</v>
      </c>
      <c r="G16" s="3" t="s">
        <v>7</v>
      </c>
      <c r="H16" s="3" t="s">
        <v>8</v>
      </c>
      <c r="I16" s="3" t="s">
        <v>9</v>
      </c>
      <c r="J16" s="3" t="s">
        <v>10</v>
      </c>
      <c r="K16" s="3" t="s">
        <v>11</v>
      </c>
      <c r="L16" s="3" t="s">
        <v>15</v>
      </c>
      <c r="M16" s="96" t="s">
        <v>75</v>
      </c>
      <c r="N16" s="5"/>
    </row>
    <row r="17" spans="2:14" ht="15.75" x14ac:dyDescent="0.25">
      <c r="B17" s="205">
        <v>1</v>
      </c>
      <c r="C17" s="206" t="s">
        <v>29</v>
      </c>
      <c r="D17" s="196" t="s">
        <v>27</v>
      </c>
      <c r="E17" s="196">
        <v>1078</v>
      </c>
      <c r="F17" s="196">
        <v>1117</v>
      </c>
      <c r="G17" s="196">
        <v>1158</v>
      </c>
      <c r="H17" s="196">
        <v>1072</v>
      </c>
      <c r="I17" s="196">
        <v>1015</v>
      </c>
      <c r="J17" s="196">
        <v>0</v>
      </c>
      <c r="K17" s="196">
        <f t="shared" ref="K17:K24" si="2">SUM(E17:J17)</f>
        <v>5440</v>
      </c>
      <c r="L17" s="196">
        <f t="shared" ref="L17:L24" si="3">MAX(E17:J17)</f>
        <v>1158</v>
      </c>
      <c r="M17" s="196">
        <f>SUM(K17/5)</f>
        <v>1088</v>
      </c>
      <c r="N17" s="200" t="s">
        <v>22</v>
      </c>
    </row>
    <row r="18" spans="2:14" ht="15.75" x14ac:dyDescent="0.25">
      <c r="B18" s="48">
        <v>2</v>
      </c>
      <c r="C18" s="9" t="s">
        <v>26</v>
      </c>
      <c r="D18" s="10" t="s">
        <v>27</v>
      </c>
      <c r="E18" s="10">
        <v>910</v>
      </c>
      <c r="F18" s="10">
        <v>818</v>
      </c>
      <c r="G18" s="10">
        <v>904</v>
      </c>
      <c r="H18" s="10">
        <v>1026</v>
      </c>
      <c r="I18" s="10">
        <v>960</v>
      </c>
      <c r="J18" s="10">
        <v>1064</v>
      </c>
      <c r="K18" s="10">
        <f t="shared" si="2"/>
        <v>5682</v>
      </c>
      <c r="L18" s="10">
        <f t="shared" si="3"/>
        <v>1064</v>
      </c>
      <c r="M18" s="126">
        <f>SUM(K18/6)</f>
        <v>947</v>
      </c>
      <c r="N18" s="11" t="s">
        <v>28</v>
      </c>
    </row>
    <row r="19" spans="2:14" ht="15.75" x14ac:dyDescent="0.25">
      <c r="B19" s="48">
        <v>3</v>
      </c>
      <c r="C19" s="9" t="s">
        <v>47</v>
      </c>
      <c r="D19" s="10" t="s">
        <v>27</v>
      </c>
      <c r="E19" s="10">
        <v>0</v>
      </c>
      <c r="F19" s="10">
        <v>828</v>
      </c>
      <c r="G19" s="10">
        <v>0</v>
      </c>
      <c r="H19" s="10">
        <v>816</v>
      </c>
      <c r="I19" s="10">
        <v>821</v>
      </c>
      <c r="J19" s="10">
        <v>931</v>
      </c>
      <c r="K19" s="10">
        <f t="shared" si="2"/>
        <v>3396</v>
      </c>
      <c r="L19" s="10">
        <f t="shared" si="3"/>
        <v>931</v>
      </c>
      <c r="M19" s="126">
        <f>SUM(K19/4)</f>
        <v>849</v>
      </c>
      <c r="N19" s="11" t="s">
        <v>20</v>
      </c>
    </row>
    <row r="20" spans="2:14" ht="15.75" x14ac:dyDescent="0.25">
      <c r="B20" s="48">
        <v>4</v>
      </c>
      <c r="C20" s="9" t="s">
        <v>109</v>
      </c>
      <c r="D20" s="10" t="s">
        <v>27</v>
      </c>
      <c r="E20" s="10">
        <v>0</v>
      </c>
      <c r="F20" s="10">
        <v>0</v>
      </c>
      <c r="G20" s="10">
        <v>0</v>
      </c>
      <c r="H20" s="10">
        <v>0</v>
      </c>
      <c r="I20" s="10">
        <v>802</v>
      </c>
      <c r="J20" s="10">
        <v>0</v>
      </c>
      <c r="K20" s="10">
        <f t="shared" si="2"/>
        <v>802</v>
      </c>
      <c r="L20" s="10">
        <f t="shared" si="3"/>
        <v>802</v>
      </c>
      <c r="M20" s="126">
        <f>SUM(K20/1)</f>
        <v>802</v>
      </c>
      <c r="N20" s="11" t="s">
        <v>22</v>
      </c>
    </row>
    <row r="21" spans="2:14" ht="15.75" x14ac:dyDescent="0.25">
      <c r="B21" s="48">
        <v>5</v>
      </c>
      <c r="C21" s="133" t="s">
        <v>30</v>
      </c>
      <c r="D21" s="28" t="s">
        <v>27</v>
      </c>
      <c r="E21" s="28">
        <v>777</v>
      </c>
      <c r="F21" s="28">
        <v>713</v>
      </c>
      <c r="G21" s="28">
        <v>625</v>
      </c>
      <c r="H21" s="28">
        <v>779</v>
      </c>
      <c r="I21" s="28">
        <v>0</v>
      </c>
      <c r="J21" s="28">
        <v>713</v>
      </c>
      <c r="K21" s="28">
        <f t="shared" si="2"/>
        <v>3607</v>
      </c>
      <c r="L21" s="28">
        <f t="shared" si="3"/>
        <v>779</v>
      </c>
      <c r="M21" s="177">
        <f>SUM(K21/5)</f>
        <v>721.4</v>
      </c>
      <c r="N21" s="32" t="s">
        <v>28</v>
      </c>
    </row>
    <row r="22" spans="2:14" ht="15.75" x14ac:dyDescent="0.25">
      <c r="B22" s="48">
        <v>6</v>
      </c>
      <c r="C22" s="9" t="s">
        <v>93</v>
      </c>
      <c r="D22" s="10" t="s">
        <v>27</v>
      </c>
      <c r="E22" s="10">
        <v>0</v>
      </c>
      <c r="F22" s="10">
        <v>455</v>
      </c>
      <c r="G22" s="10">
        <v>489</v>
      </c>
      <c r="H22" s="10">
        <v>550</v>
      </c>
      <c r="I22" s="10">
        <v>590</v>
      </c>
      <c r="J22" s="10">
        <v>0</v>
      </c>
      <c r="K22" s="10">
        <f t="shared" si="2"/>
        <v>2084</v>
      </c>
      <c r="L22" s="10">
        <f t="shared" si="3"/>
        <v>590</v>
      </c>
      <c r="M22" s="126">
        <f>SUM(K22/4)</f>
        <v>521</v>
      </c>
      <c r="N22" s="11" t="s">
        <v>28</v>
      </c>
    </row>
    <row r="23" spans="2:14" ht="15.75" x14ac:dyDescent="0.25">
      <c r="B23" s="97">
        <v>7</v>
      </c>
      <c r="C23" s="21" t="s">
        <v>46</v>
      </c>
      <c r="D23" s="15" t="s">
        <v>27</v>
      </c>
      <c r="E23" s="15">
        <v>0</v>
      </c>
      <c r="F23" s="15">
        <v>0</v>
      </c>
      <c r="G23" s="15">
        <v>0</v>
      </c>
      <c r="H23" s="15">
        <v>486</v>
      </c>
      <c r="I23" s="15">
        <v>533</v>
      </c>
      <c r="J23" s="15">
        <v>489</v>
      </c>
      <c r="K23" s="15">
        <f t="shared" si="2"/>
        <v>1508</v>
      </c>
      <c r="L23" s="15">
        <f t="shared" si="3"/>
        <v>533</v>
      </c>
      <c r="M23" s="33">
        <f>SUM(K23/3)</f>
        <v>502.66666666666669</v>
      </c>
      <c r="N23" s="11" t="s">
        <v>33</v>
      </c>
    </row>
    <row r="24" spans="2:14" ht="15.75" x14ac:dyDescent="0.25">
      <c r="B24" s="97">
        <v>8</v>
      </c>
      <c r="C24" s="9" t="s">
        <v>32</v>
      </c>
      <c r="D24" s="10" t="s">
        <v>27</v>
      </c>
      <c r="E24" s="10">
        <v>378</v>
      </c>
      <c r="F24" s="10">
        <v>523</v>
      </c>
      <c r="G24" s="10">
        <v>409</v>
      </c>
      <c r="H24" s="10">
        <v>623</v>
      </c>
      <c r="I24" s="10">
        <v>0</v>
      </c>
      <c r="J24" s="10">
        <v>0</v>
      </c>
      <c r="K24" s="10">
        <f t="shared" si="2"/>
        <v>1933</v>
      </c>
      <c r="L24" s="10">
        <f t="shared" si="3"/>
        <v>623</v>
      </c>
      <c r="M24" s="126">
        <f>SUM(K24/4)</f>
        <v>483.25</v>
      </c>
      <c r="N24" s="11" t="s">
        <v>22</v>
      </c>
    </row>
    <row r="25" spans="2:14" ht="15.75" x14ac:dyDescent="0.25">
      <c r="B25" s="19"/>
      <c r="C25" s="25"/>
      <c r="D25" s="5"/>
      <c r="E25" s="5"/>
      <c r="F25" s="5"/>
      <c r="G25" s="5"/>
      <c r="H25" s="5"/>
      <c r="I25" s="5"/>
      <c r="J25" s="5"/>
      <c r="K25" s="5"/>
      <c r="L25" s="5"/>
      <c r="M25" s="5"/>
      <c r="N25" s="3"/>
    </row>
    <row r="26" spans="2:14" ht="15.75" x14ac:dyDescent="0.25">
      <c r="B26" s="5"/>
      <c r="C26" s="4" t="s">
        <v>35</v>
      </c>
      <c r="D26" s="5"/>
      <c r="E26" s="5"/>
      <c r="F26" s="5"/>
      <c r="G26" s="5"/>
      <c r="H26" s="5"/>
      <c r="I26" s="5"/>
      <c r="J26" s="5"/>
      <c r="K26" s="5"/>
      <c r="L26" s="3"/>
      <c r="M26" s="3"/>
      <c r="N26" s="3"/>
    </row>
    <row r="27" spans="2:14" ht="15.75" x14ac:dyDescent="0.25">
      <c r="B27" s="5"/>
      <c r="C27" s="4"/>
      <c r="D27" s="5"/>
      <c r="E27" s="5"/>
      <c r="F27" s="5"/>
      <c r="G27" s="5"/>
      <c r="H27" s="5"/>
      <c r="I27" s="5"/>
      <c r="J27" s="5"/>
      <c r="K27" s="5"/>
      <c r="L27" s="3"/>
      <c r="M27" s="3"/>
      <c r="N27" s="3"/>
    </row>
    <row r="28" spans="2:14" ht="63" x14ac:dyDescent="0.25">
      <c r="B28" s="5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3" t="s">
        <v>8</v>
      </c>
      <c r="I28" s="3" t="s">
        <v>9</v>
      </c>
      <c r="J28" s="3" t="s">
        <v>10</v>
      </c>
      <c r="K28" s="3" t="s">
        <v>11</v>
      </c>
      <c r="L28" s="3" t="s">
        <v>15</v>
      </c>
      <c r="M28" s="96" t="s">
        <v>75</v>
      </c>
      <c r="N28" s="3" t="s">
        <v>16</v>
      </c>
    </row>
    <row r="29" spans="2:14" ht="15.75" x14ac:dyDescent="0.25">
      <c r="B29" s="196">
        <v>1</v>
      </c>
      <c r="C29" s="206" t="s">
        <v>36</v>
      </c>
      <c r="D29" s="196" t="s">
        <v>37</v>
      </c>
      <c r="E29" s="196">
        <v>1104</v>
      </c>
      <c r="F29" s="196">
        <v>1072</v>
      </c>
      <c r="G29" s="196">
        <v>1097</v>
      </c>
      <c r="H29" s="196">
        <v>1118</v>
      </c>
      <c r="I29" s="196">
        <v>1275</v>
      </c>
      <c r="J29" s="196">
        <v>1152</v>
      </c>
      <c r="K29" s="196">
        <f t="shared" ref="K29:K36" si="4">SUM(E29:J29)</f>
        <v>6818</v>
      </c>
      <c r="L29" s="196">
        <f t="shared" ref="L29:L36" si="5">MAX(E29:J29)</f>
        <v>1275</v>
      </c>
      <c r="M29" s="196">
        <f>SUM(K29/6)</f>
        <v>1136.3333333333333</v>
      </c>
      <c r="N29" s="200" t="s">
        <v>28</v>
      </c>
    </row>
    <row r="30" spans="2:14" ht="15.75" x14ac:dyDescent="0.25">
      <c r="B30" s="10">
        <v>2</v>
      </c>
      <c r="C30" s="9" t="s">
        <v>39</v>
      </c>
      <c r="D30" s="10" t="s">
        <v>37</v>
      </c>
      <c r="E30" s="10">
        <v>0</v>
      </c>
      <c r="F30" s="10">
        <v>0</v>
      </c>
      <c r="G30" s="10">
        <v>952</v>
      </c>
      <c r="H30" s="10">
        <v>920</v>
      </c>
      <c r="I30" s="10">
        <v>1186</v>
      </c>
      <c r="J30" s="10">
        <v>1095</v>
      </c>
      <c r="K30" s="10">
        <f t="shared" si="4"/>
        <v>4153</v>
      </c>
      <c r="L30" s="10">
        <f t="shared" si="5"/>
        <v>1186</v>
      </c>
      <c r="M30" s="126">
        <f>SUM(K30/4)</f>
        <v>1038.25</v>
      </c>
      <c r="N30" s="11" t="s">
        <v>33</v>
      </c>
    </row>
    <row r="31" spans="2:14" ht="15.75" x14ac:dyDescent="0.25">
      <c r="B31" s="10">
        <v>3</v>
      </c>
      <c r="C31" s="9" t="s">
        <v>48</v>
      </c>
      <c r="D31" s="10" t="s">
        <v>37</v>
      </c>
      <c r="E31" s="10">
        <v>0</v>
      </c>
      <c r="F31" s="10">
        <v>0</v>
      </c>
      <c r="G31" s="10">
        <v>886</v>
      </c>
      <c r="H31" s="10">
        <v>992</v>
      </c>
      <c r="I31" s="10">
        <v>1004</v>
      </c>
      <c r="J31" s="10">
        <v>1011</v>
      </c>
      <c r="K31" s="10">
        <f t="shared" si="4"/>
        <v>3893</v>
      </c>
      <c r="L31" s="10">
        <f t="shared" si="5"/>
        <v>1011</v>
      </c>
      <c r="M31" s="126">
        <f>SUM(K31/4)</f>
        <v>973.25</v>
      </c>
      <c r="N31" s="11" t="s">
        <v>33</v>
      </c>
    </row>
    <row r="32" spans="2:14" ht="15.75" x14ac:dyDescent="0.25">
      <c r="B32" s="10">
        <v>4</v>
      </c>
      <c r="C32" s="133" t="s">
        <v>73</v>
      </c>
      <c r="D32" s="32" t="s">
        <v>37</v>
      </c>
      <c r="E32" s="32">
        <v>882</v>
      </c>
      <c r="F32" s="32">
        <v>867</v>
      </c>
      <c r="G32" s="32">
        <v>0</v>
      </c>
      <c r="H32" s="32">
        <v>891</v>
      </c>
      <c r="I32" s="32">
        <v>1100</v>
      </c>
      <c r="J32" s="32">
        <v>0</v>
      </c>
      <c r="K32" s="32">
        <f t="shared" si="4"/>
        <v>3740</v>
      </c>
      <c r="L32" s="32">
        <f t="shared" si="5"/>
        <v>1100</v>
      </c>
      <c r="M32" s="126">
        <f>SUM(K32/4)</f>
        <v>935</v>
      </c>
      <c r="N32" s="11" t="s">
        <v>38</v>
      </c>
    </row>
    <row r="33" spans="2:16" ht="15.75" x14ac:dyDescent="0.25">
      <c r="B33" s="10">
        <v>5</v>
      </c>
      <c r="C33" s="9" t="s">
        <v>34</v>
      </c>
      <c r="D33" s="10" t="s">
        <v>37</v>
      </c>
      <c r="E33" s="10">
        <v>762</v>
      </c>
      <c r="F33" s="10">
        <v>0</v>
      </c>
      <c r="G33" s="10">
        <v>820</v>
      </c>
      <c r="H33" s="10">
        <v>891</v>
      </c>
      <c r="I33" s="10">
        <v>1028</v>
      </c>
      <c r="J33" s="10">
        <v>905</v>
      </c>
      <c r="K33" s="10">
        <f t="shared" si="4"/>
        <v>4406</v>
      </c>
      <c r="L33" s="10">
        <f t="shared" si="5"/>
        <v>1028</v>
      </c>
      <c r="M33" s="126">
        <f>SUM(K33/5)</f>
        <v>881.2</v>
      </c>
      <c r="N33" s="11" t="s">
        <v>33</v>
      </c>
    </row>
    <row r="34" spans="2:16" ht="15.75" x14ac:dyDescent="0.25">
      <c r="B34" s="10">
        <v>6</v>
      </c>
      <c r="C34" s="21" t="s">
        <v>31</v>
      </c>
      <c r="D34" s="28" t="s">
        <v>37</v>
      </c>
      <c r="E34" s="28">
        <v>0</v>
      </c>
      <c r="F34" s="28">
        <v>0</v>
      </c>
      <c r="G34" s="28">
        <v>857</v>
      </c>
      <c r="H34" s="28">
        <v>970</v>
      </c>
      <c r="I34" s="28">
        <v>773</v>
      </c>
      <c r="J34" s="28">
        <v>0</v>
      </c>
      <c r="K34" s="28">
        <f t="shared" si="4"/>
        <v>2600</v>
      </c>
      <c r="L34" s="28">
        <f t="shared" si="5"/>
        <v>970</v>
      </c>
      <c r="M34" s="126">
        <f>SUM(K34/3)</f>
        <v>866.66666666666663</v>
      </c>
      <c r="N34" s="31" t="s">
        <v>22</v>
      </c>
    </row>
    <row r="35" spans="2:16" ht="15.75" x14ac:dyDescent="0.25">
      <c r="B35" s="10">
        <v>7</v>
      </c>
      <c r="C35" s="21" t="s">
        <v>43</v>
      </c>
      <c r="D35" s="23" t="s">
        <v>37</v>
      </c>
      <c r="E35" s="175">
        <v>0</v>
      </c>
      <c r="F35" s="176">
        <v>596</v>
      </c>
      <c r="G35" s="176">
        <v>567</v>
      </c>
      <c r="H35" s="176">
        <v>687</v>
      </c>
      <c r="I35" s="176">
        <v>574</v>
      </c>
      <c r="J35" s="176">
        <v>698</v>
      </c>
      <c r="K35" s="176">
        <f t="shared" si="4"/>
        <v>3122</v>
      </c>
      <c r="L35" s="30">
        <f t="shared" si="5"/>
        <v>698</v>
      </c>
      <c r="M35" s="178">
        <f>SUM(K35/5)</f>
        <v>624.4</v>
      </c>
      <c r="N35" s="31" t="s">
        <v>28</v>
      </c>
    </row>
    <row r="36" spans="2:16" ht="15.75" x14ac:dyDescent="0.25">
      <c r="B36" s="30">
        <v>8</v>
      </c>
      <c r="C36" s="21" t="s">
        <v>42</v>
      </c>
      <c r="D36" s="23" t="s">
        <v>37</v>
      </c>
      <c r="E36" s="175">
        <v>0</v>
      </c>
      <c r="F36" s="176">
        <v>567</v>
      </c>
      <c r="G36" s="176">
        <v>0</v>
      </c>
      <c r="H36" s="176">
        <v>543</v>
      </c>
      <c r="I36" s="176">
        <v>0</v>
      </c>
      <c r="J36" s="176">
        <v>504</v>
      </c>
      <c r="K36" s="176">
        <f t="shared" si="4"/>
        <v>1614</v>
      </c>
      <c r="L36" s="30">
        <f t="shared" si="5"/>
        <v>567</v>
      </c>
      <c r="M36" s="179">
        <f>SUM(K36/3)</f>
        <v>538</v>
      </c>
      <c r="N36" s="176" t="s">
        <v>28</v>
      </c>
    </row>
    <row r="38" spans="2:16" ht="15.75" x14ac:dyDescent="0.25">
      <c r="C38" s="37" t="s">
        <v>44</v>
      </c>
    </row>
    <row r="39" spans="2:16" ht="15.75" x14ac:dyDescent="0.25">
      <c r="C39" s="37"/>
    </row>
    <row r="40" spans="2:16" ht="63" x14ac:dyDescent="0.25">
      <c r="B40" s="5" t="s">
        <v>2</v>
      </c>
      <c r="C40" s="3" t="s">
        <v>3</v>
      </c>
      <c r="D40" s="3" t="s">
        <v>4</v>
      </c>
      <c r="E40" s="3" t="s">
        <v>5</v>
      </c>
      <c r="F40" s="3" t="s">
        <v>6</v>
      </c>
      <c r="G40" s="3" t="s">
        <v>7</v>
      </c>
      <c r="H40" s="3" t="s">
        <v>8</v>
      </c>
      <c r="I40" s="3" t="s">
        <v>9</v>
      </c>
      <c r="J40" s="3" t="s">
        <v>10</v>
      </c>
      <c r="K40" s="3" t="s">
        <v>11</v>
      </c>
      <c r="L40" s="3" t="s">
        <v>15</v>
      </c>
      <c r="M40" s="96" t="s">
        <v>75</v>
      </c>
      <c r="N40" s="3" t="s">
        <v>16</v>
      </c>
    </row>
    <row r="41" spans="2:16" ht="15.75" x14ac:dyDescent="0.25">
      <c r="B41" s="213">
        <v>1</v>
      </c>
      <c r="C41" s="214" t="s">
        <v>61</v>
      </c>
      <c r="D41" s="215" t="s">
        <v>56</v>
      </c>
      <c r="E41" s="216">
        <v>0</v>
      </c>
      <c r="F41" s="217">
        <v>0</v>
      </c>
      <c r="G41" s="216">
        <v>665</v>
      </c>
      <c r="H41" s="216">
        <v>737</v>
      </c>
      <c r="I41" s="216">
        <v>674</v>
      </c>
      <c r="J41" s="216">
        <v>799</v>
      </c>
      <c r="K41" s="215">
        <f>SUM(E41:J41)</f>
        <v>2875</v>
      </c>
      <c r="L41" s="216">
        <f>MAX(E41:J41)</f>
        <v>799</v>
      </c>
      <c r="M41" s="196">
        <f>SUM(K41/4)</f>
        <v>718.75</v>
      </c>
      <c r="N41" s="218" t="s">
        <v>33</v>
      </c>
    </row>
    <row r="42" spans="2:16" ht="15.75" x14ac:dyDescent="0.25">
      <c r="B42" s="77">
        <v>2</v>
      </c>
      <c r="C42" s="81" t="s">
        <v>60</v>
      </c>
      <c r="D42" s="82" t="s">
        <v>56</v>
      </c>
      <c r="E42" s="15">
        <v>681</v>
      </c>
      <c r="F42" s="15">
        <v>612</v>
      </c>
      <c r="G42" s="15">
        <v>768</v>
      </c>
      <c r="H42" s="15">
        <v>768</v>
      </c>
      <c r="I42" s="15">
        <v>668</v>
      </c>
      <c r="J42" s="15">
        <v>677</v>
      </c>
      <c r="K42" s="23">
        <f>SUM(E42:J42)</f>
        <v>4174</v>
      </c>
      <c r="L42" s="15">
        <f>MAX(E42:J42)</f>
        <v>768</v>
      </c>
      <c r="M42" s="126">
        <f>SUM(K42/6)</f>
        <v>695.66666666666663</v>
      </c>
      <c r="N42" s="23" t="s">
        <v>28</v>
      </c>
    </row>
    <row r="45" spans="2:16" ht="15.75" x14ac:dyDescent="0.25">
      <c r="C45" s="37" t="s">
        <v>94</v>
      </c>
    </row>
    <row r="46" spans="2:16" ht="15.75" x14ac:dyDescent="0.25">
      <c r="C46" s="37"/>
    </row>
    <row r="47" spans="2:16" ht="63" x14ac:dyDescent="0.25">
      <c r="B47" s="5" t="s">
        <v>2</v>
      </c>
      <c r="C47" s="3" t="s">
        <v>3</v>
      </c>
      <c r="D47" s="3" t="s">
        <v>4</v>
      </c>
      <c r="E47" s="3" t="s">
        <v>5</v>
      </c>
      <c r="F47" s="3" t="s">
        <v>6</v>
      </c>
      <c r="G47" s="3" t="s">
        <v>7</v>
      </c>
      <c r="H47" s="3" t="s">
        <v>8</v>
      </c>
      <c r="I47" s="3" t="s">
        <v>9</v>
      </c>
      <c r="J47" s="3" t="s">
        <v>10</v>
      </c>
      <c r="K47" s="3" t="s">
        <v>11</v>
      </c>
      <c r="L47" s="3" t="s">
        <v>15</v>
      </c>
      <c r="M47" s="96" t="s">
        <v>75</v>
      </c>
      <c r="N47" s="3" t="s">
        <v>16</v>
      </c>
      <c r="O47" s="3"/>
      <c r="P47" s="3"/>
    </row>
    <row r="48" spans="2:16" ht="15.75" x14ac:dyDescent="0.25">
      <c r="B48" s="67">
        <v>1</v>
      </c>
      <c r="C48" s="143" t="s">
        <v>97</v>
      </c>
      <c r="D48" s="56" t="s">
        <v>74</v>
      </c>
      <c r="E48" s="94">
        <v>0</v>
      </c>
      <c r="F48" s="127">
        <v>630</v>
      </c>
      <c r="G48" s="94">
        <v>0</v>
      </c>
      <c r="H48" s="94">
        <v>0</v>
      </c>
      <c r="I48" s="94"/>
      <c r="J48" s="94"/>
      <c r="K48" s="148">
        <f>SUM(E48:J48)</f>
        <v>630</v>
      </c>
      <c r="L48" s="34">
        <f>MAX(E48:J48)</f>
        <v>630</v>
      </c>
      <c r="M48" s="181">
        <f>SUM(K48)</f>
        <v>630</v>
      </c>
      <c r="N48" s="167" t="s">
        <v>94</v>
      </c>
      <c r="O48" s="5"/>
      <c r="P48" s="53"/>
    </row>
    <row r="49" spans="2:16" ht="15.75" x14ac:dyDescent="0.25">
      <c r="B49" s="64">
        <v>2</v>
      </c>
      <c r="C49" s="47" t="s">
        <v>98</v>
      </c>
      <c r="D49" s="56" t="s">
        <v>74</v>
      </c>
      <c r="E49" s="42">
        <v>0</v>
      </c>
      <c r="F49" s="147">
        <v>624</v>
      </c>
      <c r="G49" s="42">
        <v>0</v>
      </c>
      <c r="H49" s="42">
        <v>0</v>
      </c>
      <c r="I49" s="42"/>
      <c r="J49" s="42"/>
      <c r="K49" s="42">
        <f>SUM(E49:J49)</f>
        <v>624</v>
      </c>
      <c r="L49" s="41"/>
      <c r="M49" s="180">
        <f>SUM(K49:L49)</f>
        <v>624</v>
      </c>
      <c r="N49" s="167" t="s">
        <v>94</v>
      </c>
      <c r="O49" s="5"/>
      <c r="P49" s="53"/>
    </row>
    <row r="50" spans="2:16" ht="15.75" x14ac:dyDescent="0.25">
      <c r="B50" s="64">
        <v>3</v>
      </c>
      <c r="C50" s="81" t="s">
        <v>103</v>
      </c>
      <c r="D50" s="41" t="s">
        <v>74</v>
      </c>
      <c r="E50" s="69">
        <v>0</v>
      </c>
      <c r="F50" s="95">
        <v>552</v>
      </c>
      <c r="G50" s="69">
        <v>0</v>
      </c>
      <c r="H50" s="69">
        <v>0</v>
      </c>
      <c r="I50" s="69"/>
      <c r="J50" s="69"/>
      <c r="K50" s="42">
        <f>SUM(E50:J50)</f>
        <v>552</v>
      </c>
      <c r="L50" s="66">
        <v>0</v>
      </c>
      <c r="M50" s="180">
        <f>SUM(K50:L50)</f>
        <v>552</v>
      </c>
      <c r="N50" s="167" t="s">
        <v>94</v>
      </c>
      <c r="O50" s="5"/>
      <c r="P50" s="53"/>
    </row>
    <row r="54" spans="2:16" x14ac:dyDescent="0.25">
      <c r="C54" t="s">
        <v>79</v>
      </c>
    </row>
  </sheetData>
  <sortState xmlns:xlrd2="http://schemas.microsoft.com/office/spreadsheetml/2017/richdata2" ref="C41:N42">
    <sortCondition descending="1" ref="M41:M42"/>
  </sortState>
  <mergeCells count="2">
    <mergeCell ref="B1:K1"/>
    <mergeCell ref="B3:K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Celkem</vt:lpstr>
      <vt:lpstr>1. kolo</vt:lpstr>
      <vt:lpstr>2. kolo </vt:lpstr>
      <vt:lpstr>3. kolo  </vt:lpstr>
      <vt:lpstr>4. kolo </vt:lpstr>
      <vt:lpstr>5. kolo</vt:lpstr>
      <vt:lpstr>6. kolo </vt:lpstr>
      <vt:lpstr>skokan roku</vt:lpstr>
      <vt:lpstr>Podle odehr. 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Robert Vachule</cp:lastModifiedBy>
  <cp:lastPrinted>2024-05-11T20:54:10Z</cp:lastPrinted>
  <dcterms:created xsi:type="dcterms:W3CDTF">2018-11-24T10:58:04Z</dcterms:created>
  <dcterms:modified xsi:type="dcterms:W3CDTF">2024-05-11T20:58:24Z</dcterms:modified>
</cp:coreProperties>
</file>