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8920" windowHeight="15840" firstSheet="7" activeTab="15"/>
  </bookViews>
  <sheets>
    <sheet name="BOWLERS" sheetId="4" r:id="rId1"/>
    <sheet name="SINGLES B1" sheetId="1" r:id="rId2"/>
    <sheet name="SINGLES B2" sheetId="2" r:id="rId3"/>
    <sheet name="SINGLES B3" sheetId="3" r:id="rId4"/>
    <sheet name="PAVOUK SINGLES B1+B2" sheetId="5" r:id="rId5"/>
    <sheet name="PAVOUK SINGLES B3" sheetId="6" r:id="rId6"/>
    <sheet name="DOUBLES B1Bx" sheetId="7" r:id="rId7"/>
    <sheet name="DOUBLES B2B2" sheetId="8" r:id="rId8"/>
    <sheet name="PAVOUK DOUBLES B1Bx" sheetId="9" r:id="rId9"/>
    <sheet name="PAVOUK DOUBLES B2B2" sheetId="10" r:id="rId10"/>
    <sheet name="TRIOS B1B2Bx" sheetId="14" r:id="rId11"/>
    <sheet name="PAVOUK TRIOS B1B2Bx" sheetId="15" r:id="rId12"/>
    <sheet name="ALL EVENTS B1" sheetId="11" r:id="rId13"/>
    <sheet name="ALL EVENTS B2" sheetId="12" r:id="rId14"/>
    <sheet name="ALL EVENTS B3" sheetId="13" r:id="rId15"/>
    <sheet name="slovy" sheetId="16" r:id="rId16"/>
  </sheets>
  <definedNames>
    <definedName name="_xlnm.Print_Area" localSheetId="8">'PAVOUK DOUBLES B1Bx'!$A$1:$H$27</definedName>
    <definedName name="_xlnm.Print_Area" localSheetId="9">'PAVOUK DOUBLES B2B2'!$A$1:$H$27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13"/>
  <c r="K8"/>
  <c r="K9"/>
  <c r="K10"/>
  <c r="K11"/>
  <c r="K6"/>
  <c r="K7" i="12"/>
  <c r="K8"/>
  <c r="K9"/>
  <c r="K10"/>
  <c r="K11"/>
  <c r="K12"/>
  <c r="K13"/>
  <c r="K14"/>
  <c r="K15"/>
  <c r="K6"/>
  <c r="K7" i="11"/>
  <c r="K8"/>
  <c r="K9"/>
  <c r="K10"/>
  <c r="K6"/>
  <c r="Y24" i="4" l="1"/>
  <c r="AA24" s="1"/>
  <c r="Y21"/>
  <c r="AA21" s="1"/>
  <c r="Y20"/>
  <c r="AA20" s="1"/>
  <c r="Y13"/>
  <c r="AA13" s="1"/>
  <c r="Y12"/>
  <c r="AA12" s="1"/>
  <c r="Y10"/>
  <c r="AA10" s="1"/>
  <c r="F24" i="15"/>
  <c r="C27"/>
  <c r="C21"/>
  <c r="F12"/>
  <c r="C15"/>
  <c r="C9"/>
  <c r="T19" i="4" l="1"/>
  <c r="J7" i="11" l="1"/>
  <c r="J9"/>
  <c r="J8"/>
  <c r="J10"/>
  <c r="J6"/>
  <c r="J6" i="12"/>
  <c r="J7"/>
  <c r="J9"/>
  <c r="J11"/>
  <c r="J10"/>
  <c r="J12"/>
  <c r="J14"/>
  <c r="J13"/>
  <c r="J15"/>
  <c r="J8"/>
  <c r="J7" i="13"/>
  <c r="J8"/>
  <c r="J10"/>
  <c r="J9"/>
  <c r="J11"/>
  <c r="J6"/>
  <c r="C8" i="10"/>
  <c r="C12"/>
  <c r="C17"/>
  <c r="C21"/>
  <c r="F10"/>
  <c r="F19"/>
  <c r="C8" i="9"/>
  <c r="C12"/>
  <c r="C17"/>
  <c r="C21"/>
  <c r="F10"/>
  <c r="F19"/>
  <c r="K20" i="8"/>
  <c r="J20"/>
  <c r="I20"/>
  <c r="H20"/>
  <c r="G20"/>
  <c r="F20"/>
  <c r="N19"/>
  <c r="L19"/>
  <c r="N18"/>
  <c r="L18"/>
  <c r="K16"/>
  <c r="J16"/>
  <c r="I16"/>
  <c r="H16"/>
  <c r="G16"/>
  <c r="F16"/>
  <c r="N15"/>
  <c r="L15"/>
  <c r="N14"/>
  <c r="L14"/>
  <c r="K12"/>
  <c r="J12"/>
  <c r="I12"/>
  <c r="H12"/>
  <c r="G12"/>
  <c r="F12"/>
  <c r="N11"/>
  <c r="L11"/>
  <c r="N10"/>
  <c r="L10"/>
  <c r="K8"/>
  <c r="J8"/>
  <c r="I8"/>
  <c r="H8"/>
  <c r="G8"/>
  <c r="F8"/>
  <c r="N7"/>
  <c r="L7"/>
  <c r="N6"/>
  <c r="L6"/>
  <c r="K20" i="7"/>
  <c r="K16"/>
  <c r="J16"/>
  <c r="I16"/>
  <c r="G16"/>
  <c r="N14"/>
  <c r="L14"/>
  <c r="H12"/>
  <c r="K12"/>
  <c r="J12"/>
  <c r="G12"/>
  <c r="F12"/>
  <c r="K8"/>
  <c r="J8"/>
  <c r="I8"/>
  <c r="M18" i="8" l="1"/>
  <c r="M6"/>
  <c r="M10"/>
  <c r="M14"/>
  <c r="L9" i="13"/>
  <c r="L10" i="11"/>
  <c r="L7"/>
  <c r="L15" i="12"/>
  <c r="L12"/>
  <c r="L9"/>
  <c r="L10" i="13"/>
  <c r="L8"/>
  <c r="L11"/>
  <c r="L7"/>
  <c r="L8" i="12"/>
  <c r="L13"/>
  <c r="L10"/>
  <c r="L14"/>
  <c r="L7"/>
  <c r="L11"/>
  <c r="L8" i="11"/>
  <c r="L9"/>
  <c r="N6" i="7"/>
  <c r="L10"/>
  <c r="I12"/>
  <c r="H16"/>
  <c r="N19"/>
  <c r="L19"/>
  <c r="F8"/>
  <c r="N11"/>
  <c r="G20"/>
  <c r="G8"/>
  <c r="H20"/>
  <c r="H8"/>
  <c r="L15"/>
  <c r="M14" s="1"/>
  <c r="L18"/>
  <c r="I20"/>
  <c r="N10"/>
  <c r="F16"/>
  <c r="F20"/>
  <c r="J20"/>
  <c r="L11"/>
  <c r="N18"/>
  <c r="N7"/>
  <c r="L7"/>
  <c r="N15"/>
  <c r="L6"/>
  <c r="M6" i="1"/>
  <c r="M9"/>
  <c r="M8"/>
  <c r="N9" s="1"/>
  <c r="M10"/>
  <c r="N10" s="1"/>
  <c r="M7"/>
  <c r="T24" i="4"/>
  <c r="T21"/>
  <c r="T20"/>
  <c r="Z20" s="1"/>
  <c r="T13"/>
  <c r="T12"/>
  <c r="T10"/>
  <c r="M24"/>
  <c r="M21"/>
  <c r="M20"/>
  <c r="M13"/>
  <c r="M12"/>
  <c r="M10"/>
  <c r="Y6"/>
  <c r="AA6" s="1"/>
  <c r="Y7"/>
  <c r="AA7" s="1"/>
  <c r="Y8"/>
  <c r="AA8" s="1"/>
  <c r="Y9"/>
  <c r="AA9" s="1"/>
  <c r="Y11"/>
  <c r="AA11" s="1"/>
  <c r="Y14"/>
  <c r="AA14" s="1"/>
  <c r="Y15"/>
  <c r="AA15" s="1"/>
  <c r="Y16"/>
  <c r="AA16" s="1"/>
  <c r="Y17"/>
  <c r="AA17" s="1"/>
  <c r="Y18"/>
  <c r="AA18" s="1"/>
  <c r="Y19"/>
  <c r="AA19" s="1"/>
  <c r="Y22"/>
  <c r="AA22" s="1"/>
  <c r="Y23"/>
  <c r="AA23" s="1"/>
  <c r="Y25"/>
  <c r="AA25" s="1"/>
  <c r="Y5"/>
  <c r="AA5" s="1"/>
  <c r="T6"/>
  <c r="T7"/>
  <c r="T8"/>
  <c r="T9"/>
  <c r="T11"/>
  <c r="T14"/>
  <c r="T15"/>
  <c r="T16"/>
  <c r="T17"/>
  <c r="T18"/>
  <c r="T22"/>
  <c r="T23"/>
  <c r="T25"/>
  <c r="T5"/>
  <c r="M6"/>
  <c r="M7"/>
  <c r="M8"/>
  <c r="M9"/>
  <c r="M11"/>
  <c r="M14"/>
  <c r="M15"/>
  <c r="M16"/>
  <c r="M17"/>
  <c r="M18"/>
  <c r="M19"/>
  <c r="M22"/>
  <c r="M23"/>
  <c r="M25"/>
  <c r="M5"/>
  <c r="M6" i="3"/>
  <c r="M8"/>
  <c r="N6" s="1"/>
  <c r="M6" i="2"/>
  <c r="M7"/>
  <c r="M13"/>
  <c r="M9"/>
  <c r="M14"/>
  <c r="N11" s="1"/>
  <c r="M8"/>
  <c r="N12" s="1"/>
  <c r="M12"/>
  <c r="M11"/>
  <c r="M15"/>
  <c r="N15" s="1"/>
  <c r="M10"/>
  <c r="Z21" i="4" l="1"/>
  <c r="N7" i="2"/>
  <c r="Z15" i="4"/>
  <c r="O18" i="8"/>
  <c r="O14"/>
  <c r="O10"/>
  <c r="Z10" i="4"/>
  <c r="Z9"/>
  <c r="M18" i="7"/>
  <c r="M6"/>
  <c r="M10"/>
  <c r="Z13" i="4"/>
  <c r="Z8"/>
  <c r="Z25"/>
  <c r="Z7"/>
  <c r="Z12"/>
  <c r="N14" i="2"/>
  <c r="Z23" i="4"/>
  <c r="Z6"/>
  <c r="Z24"/>
  <c r="N13" i="2"/>
  <c r="Z22" i="4"/>
  <c r="N7" i="1"/>
  <c r="N10" i="2"/>
  <c r="N8"/>
  <c r="Z14" i="4"/>
  <c r="Z11"/>
  <c r="Z19"/>
  <c r="Z18"/>
  <c r="Z17"/>
  <c r="Z16"/>
  <c r="O8" i="2"/>
  <c r="O10" i="3"/>
  <c r="O11" i="2"/>
  <c r="O12"/>
  <c r="O10"/>
  <c r="N6"/>
  <c r="O13"/>
  <c r="O14"/>
  <c r="O15"/>
  <c r="O9"/>
  <c r="O7"/>
  <c r="N9"/>
  <c r="N8" i="1"/>
  <c r="O7"/>
  <c r="O8"/>
  <c r="O9"/>
  <c r="O10"/>
  <c r="N6"/>
  <c r="Z5" i="4"/>
  <c r="M9" i="3"/>
  <c r="N9" s="1"/>
  <c r="M10"/>
  <c r="M11"/>
  <c r="M7"/>
  <c r="O18" i="7" l="1"/>
  <c r="O14"/>
  <c r="O10"/>
  <c r="N7" i="3"/>
  <c r="N11"/>
  <c r="O11"/>
  <c r="N10"/>
  <c r="O9"/>
  <c r="O7"/>
  <c r="O8"/>
  <c r="N8"/>
  <c r="J9" i="14"/>
  <c r="J14"/>
  <c r="J19"/>
  <c r="J24"/>
  <c r="L9"/>
  <c r="L14"/>
  <c r="L19"/>
  <c r="L24"/>
  <c r="J8"/>
  <c r="J13"/>
  <c r="J18"/>
  <c r="J23"/>
  <c r="L8"/>
  <c r="L13"/>
  <c r="L18"/>
  <c r="L23"/>
  <c r="G10"/>
  <c r="G15"/>
  <c r="G20"/>
  <c r="G25"/>
  <c r="F10"/>
  <c r="L7"/>
  <c r="H10"/>
  <c r="L12"/>
  <c r="H15"/>
  <c r="F20"/>
  <c r="L17"/>
  <c r="H20"/>
  <c r="F25"/>
  <c r="H25"/>
  <c r="J7"/>
  <c r="I10"/>
  <c r="J12"/>
  <c r="I15"/>
  <c r="J17"/>
  <c r="I20"/>
  <c r="J22"/>
  <c r="I25"/>
  <c r="K12" l="1"/>
  <c r="K22"/>
  <c r="K17"/>
  <c r="K7"/>
  <c r="L22"/>
  <c r="F15"/>
  <c r="M22" l="1"/>
  <c r="M17"/>
  <c r="M12"/>
</calcChain>
</file>

<file path=xl/sharedStrings.xml><?xml version="1.0" encoding="utf-8"?>
<sst xmlns="http://schemas.openxmlformats.org/spreadsheetml/2006/main" count="441" uniqueCount="114">
  <si>
    <t>POS</t>
  </si>
  <si>
    <t>CODE</t>
  </si>
  <si>
    <t>NAME</t>
  </si>
  <si>
    <t>COUNTRY</t>
  </si>
  <si>
    <t>HDC</t>
  </si>
  <si>
    <t>G1</t>
  </si>
  <si>
    <t>G2</t>
  </si>
  <si>
    <t>G3</t>
  </si>
  <si>
    <t>G4</t>
  </si>
  <si>
    <t>G5</t>
  </si>
  <si>
    <t>G6</t>
  </si>
  <si>
    <t>TOTAL</t>
  </si>
  <si>
    <t>AVE</t>
  </si>
  <si>
    <t>DIFF</t>
  </si>
  <si>
    <t>Czech Republic</t>
  </si>
  <si>
    <t>LEZMY SHLOMO</t>
  </si>
  <si>
    <t>MÄKIVIRTA PETRI</t>
  </si>
  <si>
    <t>KRCH MICHAL</t>
  </si>
  <si>
    <t>ČULÍK ŠTEFAN</t>
  </si>
  <si>
    <t>PRIMÁK RADEK</t>
  </si>
  <si>
    <t>TENPIN BOWLING CZECH OPEN CHAMPIONSHIPS 2019</t>
  </si>
  <si>
    <t>B1 SINGLES</t>
  </si>
  <si>
    <t>Israel</t>
  </si>
  <si>
    <t>Finland</t>
  </si>
  <si>
    <t>B2 SINGLES</t>
  </si>
  <si>
    <t>ISAKSSON SARI</t>
  </si>
  <si>
    <t>MARTIKAINEN ESA</t>
  </si>
  <si>
    <t>NÄSILÄ TUIJA</t>
  </si>
  <si>
    <t>DLUSKÁ JITKA</t>
  </si>
  <si>
    <t>HASALA JAROMÍR</t>
  </si>
  <si>
    <t>KRAPKA LUBOŠ</t>
  </si>
  <si>
    <t>MACHÁČEK KAREL</t>
  </si>
  <si>
    <t>MARINČIČ LADISLAV</t>
  </si>
  <si>
    <t>MATOUŠ ROMAN</t>
  </si>
  <si>
    <t>REICHEL JIŘÍ</t>
  </si>
  <si>
    <t>FINLAND</t>
  </si>
  <si>
    <t>B3 SINGLES</t>
  </si>
  <si>
    <t>KOSKINEN MARI</t>
  </si>
  <si>
    <t>BARTONÍKOVÁ STANISLAVA</t>
  </si>
  <si>
    <t>GRUNCL JOSEF</t>
  </si>
  <si>
    <t>CHVOJKA LEOŠ</t>
  </si>
  <si>
    <t>MACHÁČKOVÁ VĚRA</t>
  </si>
  <si>
    <t>NOVOTNÝ KAREL</t>
  </si>
  <si>
    <t>SINGLES</t>
  </si>
  <si>
    <t>SINGLES TOTAL</t>
  </si>
  <si>
    <t>Game 1</t>
  </si>
  <si>
    <t>Game 2</t>
  </si>
  <si>
    <t>Game 3</t>
  </si>
  <si>
    <t>Game 4</t>
  </si>
  <si>
    <t>Game 5</t>
  </si>
  <si>
    <t>Game 6</t>
  </si>
  <si>
    <t>DOUBLES TOTAL</t>
  </si>
  <si>
    <t>TRIOS</t>
  </si>
  <si>
    <t>TRIOS TOTAL</t>
  </si>
  <si>
    <t>TOTAL ALL EVENTS</t>
  </si>
  <si>
    <t>DOUBLES</t>
  </si>
  <si>
    <t>AVERAGE ALL EVENTS</t>
  </si>
  <si>
    <t>2. place</t>
  </si>
  <si>
    <t>1. place</t>
  </si>
  <si>
    <t>3. place</t>
  </si>
  <si>
    <t>Final play-off B1 singles</t>
  </si>
  <si>
    <t>Final play-off B2 singles</t>
  </si>
  <si>
    <t>Final play-off B3 singles</t>
  </si>
  <si>
    <t>FINAL</t>
  </si>
  <si>
    <t xml:space="preserve">KRCH MICHAL </t>
  </si>
  <si>
    <t>LEZMY SCHLOMO</t>
  </si>
  <si>
    <t>B1-Bx doubles</t>
  </si>
  <si>
    <t>HCP</t>
  </si>
  <si>
    <t>GRAND TOTAL</t>
  </si>
  <si>
    <t>AVE.</t>
  </si>
  <si>
    <t>DIFF.</t>
  </si>
  <si>
    <t>Mäkivirta Petri</t>
  </si>
  <si>
    <t>Koskinen Mari</t>
  </si>
  <si>
    <t>Novotný Karel</t>
  </si>
  <si>
    <t>Primák Radek</t>
  </si>
  <si>
    <t>CZECH REPUBLIC</t>
  </si>
  <si>
    <t>Macháčková Věra</t>
  </si>
  <si>
    <t>Čulík Štefan</t>
  </si>
  <si>
    <t>Krch Michal</t>
  </si>
  <si>
    <t>Gruncl Josef</t>
  </si>
  <si>
    <t>Macháček Karel</t>
  </si>
  <si>
    <t>Hasala Jaromír</t>
  </si>
  <si>
    <t>Matouš Roman</t>
  </si>
  <si>
    <t>Krapka Luboš</t>
  </si>
  <si>
    <t>Dluská Jitka</t>
  </si>
  <si>
    <t>Marinčič Ladislav</t>
  </si>
  <si>
    <t>Martikainen Esa</t>
  </si>
  <si>
    <t>Näsilä Tuija</t>
  </si>
  <si>
    <t>Final play-off B2B2 doubles</t>
  </si>
  <si>
    <t>Final play-off B1Bx doubles</t>
  </si>
  <si>
    <t>B1 ALL EVENTS</t>
  </si>
  <si>
    <t>B2 ALL EVENTS</t>
  </si>
  <si>
    <t>B3 ALL EVENTS</t>
  </si>
  <si>
    <t>B2-B2 doubles</t>
  </si>
  <si>
    <t>Lane</t>
  </si>
  <si>
    <t>B1B2Bx trios</t>
  </si>
  <si>
    <t>Final play-off B1B2Bx trios</t>
  </si>
  <si>
    <t xml:space="preserve">Ve dnech 1. až 5. srpna se uskutečnilo první otevřené mistrovství České republiky v bowlingu zrakově postižených, </t>
  </si>
  <si>
    <t xml:space="preserve">kterého se kromě reprezentantů ČR zúčastnily i členové reprezentace Finska a Izraele. Proběhly soutěže jednotlivců </t>
  </si>
  <si>
    <t xml:space="preserve">v kategoriích B1, B2 a B3, soutěže dvojic B1-Bx a dvojic B2-B2 a soutěže tříčlenných družstev. Po základním kole na 6 her, </t>
  </si>
  <si>
    <t xml:space="preserve">respektive 4 hry u soutěže trojic, proběhlo semifinále nejlepších čtyř, ze kterého vzešli vždy 2 finalisti, </t>
  </si>
  <si>
    <t>kteří hráli o první a druhé místo.</t>
  </si>
  <si>
    <t xml:space="preserve">Každá ze soutěží tak probíhala celý herní den. Na závěr bylo vyhlášeno pořadí v soutěži all events, tedy celkové pořadí </t>
  </si>
  <si>
    <t>ze základních soutěží všech tří hracích dnů.</t>
  </si>
  <si>
    <t xml:space="preserve">Mistrovství proběhlo zcela hladce, bez jakýchkoliv závad či zdržení, za což patří velký dík všem soutěžícím, </t>
  </si>
  <si>
    <t xml:space="preserve">rozhodčím i hostitelské herně Bowlingzone Pardubice. K vidění byla krásná napínavá finále, jak u jednotlivců, </t>
  </si>
  <si>
    <t xml:space="preserve">tak i při soutěži trojic. V soutěži jednotlivců zvítězila po litém boji Věra Macháčková před Josefem Grunclem. </t>
  </si>
  <si>
    <t xml:space="preserve">Díky tomu jsme mohli hned první den slyšet českou národní hymnu. </t>
  </si>
  <si>
    <t xml:space="preserve">a nedali jí šanci obsadit první stupínek na bedně.Skvělá atmosféra pak byla při semifinálových </t>
  </si>
  <si>
    <t xml:space="preserve">a finálových hrách, kdy český tým hnal k nejlepšímu umístění jásot všech českých diváků </t>
  </si>
  <si>
    <t>a potlesk za každou dobře dohozenou kuželku.</t>
  </si>
  <si>
    <t xml:space="preserve">Další soutěžní den se blýskl Josef Gruncl nejvyšším náhozem turnaje - monitor ukázal číslo 256! </t>
  </si>
  <si>
    <t xml:space="preserve">Českou hymnu jsme slyšeli ještě jednou při vítězství soutěže trojic </t>
  </si>
  <si>
    <t xml:space="preserve">ve složení Krch, Macháček, Macháčková, kteří bravurně zdolali finskou trojici </t>
  </si>
</sst>
</file>

<file path=xl/styles.xml><?xml version="1.0" encoding="utf-8"?>
<styleSheet xmlns="http://schemas.openxmlformats.org/spreadsheetml/2006/main">
  <numFmts count="1">
    <numFmt numFmtId="164" formatCode="0.0"/>
  </numFmts>
  <fonts count="4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sz val="12"/>
      <name val="Verdana"/>
      <family val="2"/>
      <charset val="238"/>
    </font>
    <font>
      <sz val="12"/>
      <name val="Arial CE"/>
      <family val="2"/>
      <charset val="238"/>
    </font>
    <font>
      <b/>
      <sz val="20"/>
      <name val="Arial CE"/>
      <charset val="238"/>
    </font>
    <font>
      <sz val="12"/>
      <name val="Arial CE"/>
      <charset val="238"/>
    </font>
    <font>
      <sz val="13"/>
      <name val="Arial"/>
      <family val="2"/>
      <charset val="238"/>
    </font>
    <font>
      <sz val="14"/>
      <name val="Arial"/>
      <family val="2"/>
      <charset val="238"/>
    </font>
    <font>
      <sz val="14"/>
      <name val="Tahoma"/>
      <family val="2"/>
      <charset val="238"/>
    </font>
    <font>
      <sz val="14"/>
      <name val="Arial CE"/>
      <family val="2"/>
      <charset val="238"/>
    </font>
    <font>
      <sz val="12"/>
      <name val="Arial"/>
      <family val="2"/>
      <charset val="238"/>
    </font>
    <font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0"/>
      <color theme="1"/>
      <name val="Arial CE"/>
      <charset val="238"/>
    </font>
    <font>
      <sz val="13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 CE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4"/>
      <color indexed="44"/>
      <name val="Arial"/>
      <family val="2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name val="Tahoma"/>
      <family val="2"/>
      <charset val="238"/>
    </font>
    <font>
      <sz val="16"/>
      <name val="Arial CE"/>
      <family val="2"/>
      <charset val="238"/>
    </font>
    <font>
      <b/>
      <i/>
      <sz val="14"/>
      <name val="Arial"/>
      <family val="2"/>
      <charset val="238"/>
    </font>
    <font>
      <sz val="24"/>
      <color rgb="FF0070C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296">
    <xf numFmtId="0" fontId="0" fillId="0" borderId="0" xfId="0"/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>
      <alignment horizontal="center" vertical="center" shrinkToFit="1"/>
    </xf>
    <xf numFmtId="164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2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1" fontId="3" fillId="0" borderId="1" xfId="0" applyNumberFormat="1" applyFont="1" applyBorder="1" applyAlignment="1">
      <alignment horizontal="center" vertical="center" shrinkToFit="1"/>
    </xf>
    <xf numFmtId="0" fontId="1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1" fontId="3" fillId="0" borderId="0" xfId="0" applyNumberFormat="1" applyFont="1" applyBorder="1" applyAlignment="1">
      <alignment horizontal="center" vertical="center" shrinkToFit="1"/>
    </xf>
    <xf numFmtId="164" fontId="3" fillId="0" borderId="0" xfId="0" applyNumberFormat="1" applyFont="1" applyBorder="1" applyAlignment="1">
      <alignment horizontal="center" vertical="center" shrinkToFit="1"/>
    </xf>
    <xf numFmtId="0" fontId="0" fillId="0" borderId="1" xfId="0" applyBorder="1"/>
    <xf numFmtId="0" fontId="2" fillId="4" borderId="9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wrapText="1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0" fillId="0" borderId="12" xfId="0" applyBorder="1"/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0" fillId="0" borderId="16" xfId="0" applyBorder="1"/>
    <xf numFmtId="0" fontId="7" fillId="0" borderId="12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wrapText="1"/>
    </xf>
    <xf numFmtId="0" fontId="10" fillId="5" borderId="18" xfId="0" applyFont="1" applyFill="1" applyBorder="1" applyAlignment="1">
      <alignment horizontal="center" wrapText="1"/>
    </xf>
    <xf numFmtId="0" fontId="11" fillId="7" borderId="9" xfId="0" applyFont="1" applyFill="1" applyBorder="1" applyAlignment="1">
      <alignment wrapText="1"/>
    </xf>
    <xf numFmtId="0" fontId="2" fillId="4" borderId="18" xfId="0" applyFont="1" applyFill="1" applyBorder="1" applyAlignment="1">
      <alignment horizontal="center" vertical="center" shrinkToFit="1"/>
    </xf>
    <xf numFmtId="0" fontId="0" fillId="6" borderId="18" xfId="0" applyFill="1" applyBorder="1"/>
    <xf numFmtId="0" fontId="0" fillId="8" borderId="4" xfId="0" applyFill="1" applyBorder="1"/>
    <xf numFmtId="0" fontId="0" fillId="4" borderId="7" xfId="0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0" fillId="0" borderId="20" xfId="0" applyBorder="1"/>
    <xf numFmtId="0" fontId="0" fillId="4" borderId="4" xfId="0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2" fillId="0" borderId="12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14" fillId="9" borderId="0" xfId="1" applyFont="1" applyFill="1" applyAlignment="1">
      <alignment horizontal="center"/>
    </xf>
    <xf numFmtId="0" fontId="15" fillId="9" borderId="0" xfId="1" applyFont="1" applyFill="1" applyAlignment="1">
      <alignment horizontal="left" vertical="top"/>
    </xf>
    <xf numFmtId="0" fontId="16" fillId="9" borderId="0" xfId="1" applyFont="1" applyFill="1" applyAlignment="1">
      <alignment horizontal="right"/>
    </xf>
    <xf numFmtId="0" fontId="17" fillId="9" borderId="0" xfId="1" applyFont="1" applyFill="1" applyAlignment="1">
      <alignment horizontal="right"/>
    </xf>
    <xf numFmtId="0" fontId="16" fillId="9" borderId="0" xfId="1" applyFont="1" applyFill="1" applyAlignment="1">
      <alignment horizontal="left"/>
    </xf>
    <xf numFmtId="0" fontId="13" fillId="0" borderId="0" xfId="1"/>
    <xf numFmtId="0" fontId="16" fillId="9" borderId="0" xfId="1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9" borderId="0" xfId="1" applyFont="1" applyFill="1" applyAlignment="1">
      <alignment horizontal="left" vertical="top"/>
    </xf>
    <xf numFmtId="0" fontId="14" fillId="9" borderId="0" xfId="1" applyFont="1" applyFill="1" applyAlignment="1">
      <alignment horizontal="right"/>
    </xf>
    <xf numFmtId="0" fontId="13" fillId="9" borderId="0" xfId="1" applyFill="1"/>
    <xf numFmtId="0" fontId="14" fillId="9" borderId="0" xfId="1" applyFont="1" applyFill="1" applyAlignment="1">
      <alignment horizontal="left"/>
    </xf>
    <xf numFmtId="0" fontId="13" fillId="9" borderId="0" xfId="1" applyFill="1" applyAlignment="1">
      <alignment horizontal="left"/>
    </xf>
    <xf numFmtId="0" fontId="14" fillId="9" borderId="0" xfId="1" applyFont="1" applyFill="1" applyAlignment="1">
      <alignment horizontal="left" vertical="top"/>
    </xf>
    <xf numFmtId="0" fontId="22" fillId="9" borderId="0" xfId="1" applyFont="1" applyFill="1" applyAlignment="1">
      <alignment horizontal="left" vertical="top"/>
    </xf>
    <xf numFmtId="0" fontId="23" fillId="10" borderId="0" xfId="1" applyFont="1" applyFill="1" applyAlignment="1">
      <alignment horizontal="center"/>
    </xf>
    <xf numFmtId="0" fontId="13" fillId="9" borderId="0" xfId="1" applyFill="1" applyAlignment="1">
      <alignment horizontal="center"/>
    </xf>
    <xf numFmtId="0" fontId="23" fillId="10" borderId="28" xfId="1" applyFont="1" applyFill="1" applyBorder="1" applyAlignment="1">
      <alignment horizontal="center"/>
    </xf>
    <xf numFmtId="0" fontId="23" fillId="10" borderId="0" xfId="1" applyFont="1" applyFill="1" applyAlignment="1">
      <alignment horizontal="left"/>
    </xf>
    <xf numFmtId="0" fontId="24" fillId="9" borderId="0" xfId="0" applyFont="1" applyFill="1" applyAlignment="1" applyProtection="1">
      <alignment horizontal="left"/>
      <protection locked="0"/>
    </xf>
    <xf numFmtId="0" fontId="23" fillId="10" borderId="3" xfId="1" applyFont="1" applyFill="1" applyBorder="1" applyAlignment="1">
      <alignment horizontal="center"/>
    </xf>
    <xf numFmtId="0" fontId="23" fillId="10" borderId="30" xfId="1" applyFont="1" applyFill="1" applyBorder="1" applyAlignment="1">
      <alignment horizontal="left"/>
    </xf>
    <xf numFmtId="0" fontId="25" fillId="9" borderId="0" xfId="1" applyFont="1" applyFill="1" applyAlignment="1">
      <alignment horizontal="left"/>
    </xf>
    <xf numFmtId="0" fontId="22" fillId="9" borderId="0" xfId="1" applyFont="1" applyFill="1" applyAlignment="1">
      <alignment horizontal="center"/>
    </xf>
    <xf numFmtId="0" fontId="26" fillId="9" borderId="0" xfId="1" applyFont="1" applyFill="1" applyAlignment="1">
      <alignment horizontal="center"/>
    </xf>
    <xf numFmtId="0" fontId="23" fillId="10" borderId="31" xfId="1" applyFont="1" applyFill="1" applyBorder="1" applyAlignment="1">
      <alignment horizontal="center"/>
    </xf>
    <xf numFmtId="0" fontId="23" fillId="10" borderId="32" xfId="1" applyFont="1" applyFill="1" applyBorder="1" applyAlignment="1">
      <alignment horizontal="center"/>
    </xf>
    <xf numFmtId="0" fontId="14" fillId="9" borderId="0" xfId="1" applyFont="1" applyFill="1"/>
    <xf numFmtId="0" fontId="23" fillId="10" borderId="0" xfId="1" applyFont="1" applyFill="1" applyAlignment="1">
      <alignment horizontal="right"/>
    </xf>
    <xf numFmtId="0" fontId="14" fillId="11" borderId="0" xfId="1" applyFont="1" applyFill="1"/>
    <xf numFmtId="0" fontId="14" fillId="9" borderId="0" xfId="1" applyFont="1" applyFill="1" applyAlignment="1">
      <alignment horizontal="center" vertical="top"/>
    </xf>
    <xf numFmtId="0" fontId="22" fillId="9" borderId="0" xfId="1" applyFont="1" applyFill="1" applyAlignment="1">
      <alignment horizontal="left"/>
    </xf>
    <xf numFmtId="0" fontId="14" fillId="0" borderId="0" xfId="1" applyFont="1" applyAlignment="1">
      <alignment horizontal="right"/>
    </xf>
    <xf numFmtId="0" fontId="14" fillId="12" borderId="0" xfId="1" applyFont="1" applyFill="1"/>
    <xf numFmtId="0" fontId="13" fillId="0" borderId="0" xfId="1" applyAlignment="1">
      <alignment horizontal="center"/>
    </xf>
    <xf numFmtId="0" fontId="14" fillId="0" borderId="0" xfId="1" applyFont="1"/>
    <xf numFmtId="0" fontId="22" fillId="0" borderId="0" xfId="1" applyFont="1"/>
    <xf numFmtId="0" fontId="27" fillId="0" borderId="23" xfId="0" applyFont="1" applyFill="1" applyBorder="1" applyProtection="1">
      <protection locked="0"/>
    </xf>
    <xf numFmtId="0" fontId="23" fillId="0" borderId="4" xfId="0" applyFont="1" applyFill="1" applyBorder="1" applyProtection="1">
      <protection locked="0"/>
    </xf>
    <xf numFmtId="0" fontId="23" fillId="0" borderId="23" xfId="0" applyFont="1" applyFill="1" applyBorder="1" applyProtection="1">
      <protection locked="0"/>
    </xf>
    <xf numFmtId="0" fontId="23" fillId="0" borderId="24" xfId="0" applyFont="1" applyFill="1" applyBorder="1" applyAlignment="1" applyProtection="1">
      <alignment horizontal="center"/>
      <protection locked="0"/>
    </xf>
    <xf numFmtId="0" fontId="14" fillId="7" borderId="0" xfId="1" applyFont="1" applyFill="1"/>
    <xf numFmtId="0" fontId="28" fillId="0" borderId="0" xfId="0" applyFont="1" applyAlignment="1"/>
    <xf numFmtId="0" fontId="27" fillId="10" borderId="0" xfId="1" applyFont="1" applyFill="1" applyBorder="1" applyAlignment="1">
      <alignment horizontal="center"/>
    </xf>
    <xf numFmtId="0" fontId="27" fillId="10" borderId="0" xfId="1" applyFont="1" applyFill="1" applyBorder="1" applyAlignment="1">
      <alignment horizontal="left"/>
    </xf>
    <xf numFmtId="0" fontId="27" fillId="10" borderId="0" xfId="1" applyFont="1" applyFill="1" applyBorder="1" applyAlignment="1">
      <alignment horizontal="right"/>
    </xf>
    <xf numFmtId="0" fontId="14" fillId="7" borderId="0" xfId="1" applyFont="1" applyFill="1" applyBorder="1"/>
    <xf numFmtId="0" fontId="13" fillId="10" borderId="0" xfId="1" applyFill="1" applyBorder="1"/>
    <xf numFmtId="0" fontId="25" fillId="10" borderId="0" xfId="1" applyFont="1" applyFill="1" applyBorder="1" applyAlignment="1">
      <alignment horizontal="left"/>
    </xf>
    <xf numFmtId="0" fontId="22" fillId="10" borderId="0" xfId="1" applyFont="1" applyFill="1" applyBorder="1" applyAlignment="1">
      <alignment horizontal="center"/>
    </xf>
    <xf numFmtId="0" fontId="14" fillId="10" borderId="0" xfId="1" applyFont="1" applyFill="1" applyBorder="1" applyAlignment="1">
      <alignment horizontal="center"/>
    </xf>
    <xf numFmtId="0" fontId="14" fillId="10" borderId="0" xfId="1" applyFont="1" applyFill="1" applyBorder="1" applyAlignment="1">
      <alignment horizontal="left"/>
    </xf>
    <xf numFmtId="0" fontId="26" fillId="10" borderId="0" xfId="1" applyFont="1" applyFill="1" applyBorder="1" applyAlignment="1">
      <alignment horizontal="center"/>
    </xf>
    <xf numFmtId="0" fontId="14" fillId="10" borderId="0" xfId="1" applyFont="1" applyFill="1" applyBorder="1"/>
    <xf numFmtId="0" fontId="29" fillId="10" borderId="0" xfId="1" applyFont="1" applyFill="1" applyBorder="1" applyAlignment="1">
      <alignment horizontal="left" vertical="top"/>
    </xf>
    <xf numFmtId="0" fontId="30" fillId="10" borderId="0" xfId="1" applyFont="1" applyFill="1" applyBorder="1" applyAlignment="1">
      <alignment horizontal="center" vertical="top"/>
    </xf>
    <xf numFmtId="0" fontId="31" fillId="10" borderId="0" xfId="1" applyFont="1" applyFill="1" applyBorder="1" applyAlignment="1">
      <alignment horizontal="center"/>
    </xf>
    <xf numFmtId="0" fontId="31" fillId="10" borderId="0" xfId="1" applyFont="1" applyFill="1" applyBorder="1" applyAlignment="1">
      <alignment horizontal="left"/>
    </xf>
    <xf numFmtId="0" fontId="32" fillId="10" borderId="0" xfId="1" applyFont="1" applyFill="1" applyBorder="1" applyAlignment="1">
      <alignment horizontal="center"/>
    </xf>
    <xf numFmtId="0" fontId="33" fillId="10" borderId="0" xfId="1" applyFont="1" applyFill="1" applyBorder="1" applyAlignment="1">
      <alignment horizontal="left"/>
    </xf>
    <xf numFmtId="0" fontId="30" fillId="10" borderId="0" xfId="1" applyFont="1" applyFill="1" applyBorder="1" applyAlignment="1">
      <alignment horizontal="center"/>
    </xf>
    <xf numFmtId="0" fontId="27" fillId="10" borderId="0" xfId="0" applyFont="1" applyFill="1" applyBorder="1" applyProtection="1">
      <protection locked="0"/>
    </xf>
    <xf numFmtId="0" fontId="27" fillId="10" borderId="0" xfId="0" applyFont="1" applyFill="1" applyBorder="1" applyAlignment="1" applyProtection="1">
      <alignment horizontal="center"/>
      <protection locked="0"/>
    </xf>
    <xf numFmtId="0" fontId="13" fillId="10" borderId="0" xfId="1" applyFill="1" applyBorder="1" applyAlignment="1">
      <alignment horizontal="center"/>
    </xf>
    <xf numFmtId="0" fontId="24" fillId="10" borderId="0" xfId="0" applyFont="1" applyFill="1" applyBorder="1" applyAlignment="1" applyProtection="1">
      <alignment horizontal="left"/>
      <protection locked="0"/>
    </xf>
    <xf numFmtId="0" fontId="14" fillId="10" borderId="0" xfId="1" applyFont="1" applyFill="1" applyBorder="1" applyAlignment="1">
      <alignment horizontal="center" vertical="top"/>
    </xf>
    <xf numFmtId="0" fontId="30" fillId="10" borderId="0" xfId="1" applyFont="1" applyFill="1" applyBorder="1" applyAlignment="1">
      <alignment horizontal="left"/>
    </xf>
    <xf numFmtId="0" fontId="31" fillId="10" borderId="0" xfId="1" applyFont="1" applyFill="1" applyBorder="1" applyAlignment="1">
      <alignment horizontal="right"/>
    </xf>
    <xf numFmtId="0" fontId="22" fillId="10" borderId="0" xfId="1" applyFont="1" applyFill="1" applyBorder="1" applyAlignment="1">
      <alignment horizontal="left"/>
    </xf>
    <xf numFmtId="0" fontId="14" fillId="10" borderId="0" xfId="1" applyFont="1" applyFill="1" applyBorder="1" applyAlignment="1">
      <alignment horizontal="right"/>
    </xf>
    <xf numFmtId="0" fontId="22" fillId="10" borderId="0" xfId="1" applyFont="1" applyFill="1" applyBorder="1"/>
    <xf numFmtId="0" fontId="14" fillId="3" borderId="0" xfId="1" applyFont="1" applyFill="1" applyBorder="1"/>
    <xf numFmtId="0" fontId="14" fillId="13" borderId="0" xfId="1" applyFont="1" applyFill="1" applyBorder="1"/>
    <xf numFmtId="0" fontId="13" fillId="10" borderId="0" xfId="1" applyFill="1" applyAlignment="1">
      <alignment horizontal="center"/>
    </xf>
    <xf numFmtId="0" fontId="14" fillId="10" borderId="0" xfId="1" applyFont="1" applyFill="1"/>
    <xf numFmtId="0" fontId="22" fillId="10" borderId="0" xfId="1" applyFont="1" applyFill="1"/>
    <xf numFmtId="0" fontId="13" fillId="10" borderId="0" xfId="1" applyFill="1"/>
    <xf numFmtId="0" fontId="16" fillId="14" borderId="0" xfId="1" applyFont="1" applyFill="1" applyAlignment="1">
      <alignment horizontal="right"/>
    </xf>
    <xf numFmtId="0" fontId="20" fillId="14" borderId="0" xfId="1" applyFont="1" applyFill="1" applyAlignment="1">
      <alignment horizontal="left" vertical="top"/>
    </xf>
    <xf numFmtId="0" fontId="21" fillId="14" borderId="0" xfId="1" applyFont="1" applyFill="1" applyAlignment="1">
      <alignment horizontal="left" vertical="top"/>
    </xf>
    <xf numFmtId="0" fontId="22" fillId="14" borderId="0" xfId="1" applyFont="1" applyFill="1" applyAlignment="1">
      <alignment horizontal="center" vertical="top"/>
    </xf>
    <xf numFmtId="0" fontId="14" fillId="14" borderId="0" xfId="1" applyFont="1" applyFill="1" applyAlignment="1">
      <alignment horizontal="center"/>
    </xf>
    <xf numFmtId="0" fontId="23" fillId="10" borderId="30" xfId="1" applyFont="1" applyFill="1" applyBorder="1" applyAlignment="1">
      <alignment horizontal="center"/>
    </xf>
    <xf numFmtId="0" fontId="16" fillId="10" borderId="0" xfId="1" applyFont="1" applyFill="1" applyAlignment="1">
      <alignment horizontal="right"/>
    </xf>
    <xf numFmtId="2" fontId="3" fillId="0" borderId="1" xfId="0" applyNumberFormat="1" applyFont="1" applyBorder="1" applyAlignment="1">
      <alignment horizontal="center" vertical="center" shrinkToFit="1"/>
    </xf>
    <xf numFmtId="0" fontId="27" fillId="0" borderId="24" xfId="0" applyFont="1" applyFill="1" applyBorder="1" applyAlignment="1" applyProtection="1">
      <alignment horizontal="center"/>
      <protection locked="0"/>
    </xf>
    <xf numFmtId="0" fontId="23" fillId="0" borderId="29" xfId="0" applyFont="1" applyFill="1" applyBorder="1" applyAlignment="1" applyProtection="1">
      <alignment horizontal="center"/>
      <protection locked="0"/>
    </xf>
    <xf numFmtId="0" fontId="22" fillId="9" borderId="0" xfId="1" applyFont="1" applyFill="1" applyAlignment="1">
      <alignment horizontal="center" vertical="top"/>
    </xf>
    <xf numFmtId="0" fontId="27" fillId="3" borderId="23" xfId="0" applyFont="1" applyFill="1" applyBorder="1" applyProtection="1">
      <protection locked="0"/>
    </xf>
    <xf numFmtId="0" fontId="23" fillId="3" borderId="24" xfId="0" applyFont="1" applyFill="1" applyBorder="1" applyAlignment="1" applyProtection="1">
      <alignment horizontal="center"/>
      <protection locked="0"/>
    </xf>
    <xf numFmtId="0" fontId="23" fillId="15" borderId="4" xfId="0" applyFont="1" applyFill="1" applyBorder="1" applyProtection="1">
      <protection locked="0"/>
    </xf>
    <xf numFmtId="0" fontId="23" fillId="15" borderId="27" xfId="0" applyFont="1" applyFill="1" applyBorder="1" applyAlignment="1" applyProtection="1">
      <alignment horizontal="center"/>
      <protection locked="0"/>
    </xf>
    <xf numFmtId="0" fontId="27" fillId="7" borderId="25" xfId="0" applyFont="1" applyFill="1" applyBorder="1" applyProtection="1">
      <protection locked="0"/>
    </xf>
    <xf numFmtId="0" fontId="27" fillId="7" borderId="26" xfId="0" applyFont="1" applyFill="1" applyBorder="1" applyAlignment="1" applyProtection="1">
      <alignment horizontal="center"/>
      <protection locked="0"/>
    </xf>
    <xf numFmtId="0" fontId="23" fillId="7" borderId="4" xfId="0" applyFont="1" applyFill="1" applyBorder="1" applyProtection="1">
      <protection locked="0"/>
    </xf>
    <xf numFmtId="0" fontId="23" fillId="7" borderId="27" xfId="0" applyFont="1" applyFill="1" applyBorder="1" applyAlignment="1" applyProtection="1">
      <alignment horizontal="center"/>
      <protection locked="0"/>
    </xf>
    <xf numFmtId="0" fontId="23" fillId="7" borderId="25" xfId="0" applyFont="1" applyFill="1" applyBorder="1" applyProtection="1">
      <protection locked="0"/>
    </xf>
    <xf numFmtId="0" fontId="23" fillId="7" borderId="26" xfId="0" applyFont="1" applyFill="1" applyBorder="1" applyAlignment="1" applyProtection="1">
      <alignment horizontal="center"/>
      <protection locked="0"/>
    </xf>
    <xf numFmtId="0" fontId="23" fillId="3" borderId="23" xfId="0" applyFont="1" applyFill="1" applyBorder="1" applyProtection="1">
      <protection locked="0"/>
    </xf>
    <xf numFmtId="0" fontId="23" fillId="15" borderId="23" xfId="0" applyFont="1" applyFill="1" applyBorder="1" applyProtection="1">
      <protection locked="0"/>
    </xf>
    <xf numFmtId="0" fontId="34" fillId="2" borderId="1" xfId="0" applyFont="1" applyFill="1" applyBorder="1" applyAlignment="1">
      <alignment horizontal="center" vertical="center" shrinkToFit="1"/>
    </xf>
    <xf numFmtId="0" fontId="34" fillId="2" borderId="1" xfId="0" applyFont="1" applyFill="1" applyBorder="1" applyAlignment="1">
      <alignment vertical="center" shrinkToFit="1"/>
    </xf>
    <xf numFmtId="2" fontId="34" fillId="2" borderId="1" xfId="0" applyNumberFormat="1" applyFont="1" applyFill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10" borderId="1" xfId="0" applyFont="1" applyFill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2" fontId="35" fillId="0" borderId="33" xfId="0" applyNumberFormat="1" applyFont="1" applyBorder="1" applyAlignment="1">
      <alignment horizontal="center" vertical="center" shrinkToFit="1"/>
    </xf>
    <xf numFmtId="0" fontId="36" fillId="0" borderId="5" xfId="0" applyFont="1" applyBorder="1" applyAlignment="1">
      <alignment horizontal="right" vertical="center" shrinkToFit="1"/>
    </xf>
    <xf numFmtId="0" fontId="35" fillId="0" borderId="33" xfId="0" applyFont="1" applyBorder="1" applyAlignment="1">
      <alignment horizontal="center" vertical="center" shrinkToFit="1"/>
    </xf>
    <xf numFmtId="0" fontId="35" fillId="2" borderId="5" xfId="0" applyFont="1" applyFill="1" applyBorder="1" applyAlignment="1">
      <alignment horizontal="center" vertical="center" shrinkToFit="1"/>
    </xf>
    <xf numFmtId="0" fontId="35" fillId="16" borderId="33" xfId="0" applyFont="1" applyFill="1" applyBorder="1" applyAlignment="1">
      <alignment horizontal="center" vertical="center" shrinkToFit="1"/>
    </xf>
    <xf numFmtId="0" fontId="35" fillId="2" borderId="33" xfId="0" applyFont="1" applyFill="1" applyBorder="1" applyAlignment="1">
      <alignment vertical="center" shrinkToFit="1"/>
    </xf>
    <xf numFmtId="0" fontId="35" fillId="2" borderId="33" xfId="0" applyFont="1" applyFill="1" applyBorder="1" applyAlignment="1">
      <alignment horizontal="center" vertical="center" shrinkToFit="1"/>
    </xf>
    <xf numFmtId="0" fontId="37" fillId="2" borderId="33" xfId="0" applyFont="1" applyFill="1" applyBorder="1" applyAlignment="1">
      <alignment horizontal="center" vertical="center" shrinkToFit="1"/>
    </xf>
    <xf numFmtId="2" fontId="35" fillId="2" borderId="33" xfId="0" applyNumberFormat="1" applyFont="1" applyFill="1" applyBorder="1" applyAlignment="1">
      <alignment horizontal="center" vertical="center" shrinkToFit="1"/>
    </xf>
    <xf numFmtId="1" fontId="35" fillId="2" borderId="6" xfId="0" applyNumberFormat="1" applyFont="1" applyFill="1" applyBorder="1" applyAlignment="1">
      <alignment horizontal="center" vertical="center" shrinkToFit="1"/>
    </xf>
    <xf numFmtId="0" fontId="35" fillId="10" borderId="5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38" fillId="0" borderId="1" xfId="0" applyFont="1" applyBorder="1" applyAlignment="1">
      <alignment horizontal="right" vertical="center" shrinkToFit="1"/>
    </xf>
    <xf numFmtId="0" fontId="12" fillId="2" borderId="33" xfId="0" applyFont="1" applyFill="1" applyBorder="1" applyAlignment="1">
      <alignment vertical="center" shrinkToFit="1"/>
    </xf>
    <xf numFmtId="0" fontId="39" fillId="2" borderId="33" xfId="0" applyFont="1" applyFill="1" applyBorder="1" applyAlignment="1">
      <alignment vertical="center" shrinkToFit="1"/>
    </xf>
    <xf numFmtId="0" fontId="14" fillId="0" borderId="0" xfId="1" applyFont="1" applyFill="1" applyBorder="1"/>
    <xf numFmtId="0" fontId="41" fillId="10" borderId="0" xfId="1" applyFont="1" applyFill="1" applyAlignment="1">
      <alignment horizontal="center"/>
    </xf>
    <xf numFmtId="0" fontId="23" fillId="0" borderId="28" xfId="1" applyFont="1" applyFill="1" applyBorder="1" applyAlignment="1">
      <alignment horizontal="center"/>
    </xf>
    <xf numFmtId="0" fontId="23" fillId="0" borderId="0" xfId="1" applyFont="1" applyFill="1" applyAlignment="1">
      <alignment horizontal="center"/>
    </xf>
    <xf numFmtId="0" fontId="23" fillId="0" borderId="0" xfId="1" applyFont="1" applyFill="1" applyAlignment="1">
      <alignment horizontal="left"/>
    </xf>
    <xf numFmtId="0" fontId="41" fillId="0" borderId="4" xfId="1" applyFont="1" applyFill="1" applyBorder="1" applyAlignment="1">
      <alignment horizontal="center"/>
    </xf>
    <xf numFmtId="0" fontId="41" fillId="0" borderId="0" xfId="1" applyFont="1" applyFill="1" applyAlignment="1">
      <alignment horizontal="center"/>
    </xf>
    <xf numFmtId="0" fontId="23" fillId="0" borderId="3" xfId="1" applyFont="1" applyFill="1" applyBorder="1" applyAlignment="1">
      <alignment horizontal="center"/>
    </xf>
    <xf numFmtId="0" fontId="23" fillId="0" borderId="30" xfId="1" applyFont="1" applyFill="1" applyBorder="1" applyAlignment="1">
      <alignment horizontal="left"/>
    </xf>
    <xf numFmtId="0" fontId="25" fillId="0" borderId="0" xfId="1" applyFont="1" applyFill="1" applyAlignment="1">
      <alignment horizontal="left"/>
    </xf>
    <xf numFmtId="0" fontId="42" fillId="0" borderId="4" xfId="1" applyFont="1" applyFill="1" applyBorder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Fill="1" applyAlignment="1">
      <alignment horizontal="left"/>
    </xf>
    <xf numFmtId="0" fontId="26" fillId="0" borderId="0" xfId="1" applyFont="1" applyFill="1" applyAlignment="1">
      <alignment horizontal="center"/>
    </xf>
    <xf numFmtId="0" fontId="23" fillId="0" borderId="4" xfId="1" applyFont="1" applyFill="1" applyBorder="1" applyAlignment="1">
      <alignment horizontal="center"/>
    </xf>
    <xf numFmtId="0" fontId="39" fillId="0" borderId="0" xfId="1" applyFont="1" applyFill="1" applyAlignment="1">
      <alignment horizontal="center"/>
    </xf>
    <xf numFmtId="0" fontId="23" fillId="10" borderId="0" xfId="1" applyFont="1" applyFill="1" applyBorder="1" applyAlignment="1">
      <alignment horizontal="center"/>
    </xf>
    <xf numFmtId="0" fontId="27" fillId="10" borderId="0" xfId="1" applyFont="1" applyFill="1" applyBorder="1" applyAlignment="1">
      <alignment horizontal="center" vertical="top"/>
    </xf>
    <xf numFmtId="0" fontId="23" fillId="0" borderId="8" xfId="0" applyFont="1" applyFill="1" applyBorder="1" applyProtection="1">
      <protection locked="0"/>
    </xf>
    <xf numFmtId="0" fontId="41" fillId="0" borderId="4" xfId="0" applyFont="1" applyFill="1" applyBorder="1" applyAlignment="1" applyProtection="1">
      <alignment horizontal="center"/>
      <protection locked="0"/>
    </xf>
    <xf numFmtId="0" fontId="27" fillId="0" borderId="35" xfId="0" applyFont="1" applyFill="1" applyBorder="1" applyProtection="1">
      <protection locked="0"/>
    </xf>
    <xf numFmtId="0" fontId="40" fillId="0" borderId="4" xfId="0" applyFont="1" applyFill="1" applyBorder="1" applyAlignment="1" applyProtection="1">
      <alignment horizontal="center"/>
      <protection locked="0"/>
    </xf>
    <xf numFmtId="0" fontId="41" fillId="0" borderId="8" xfId="0" applyFont="1" applyFill="1" applyBorder="1" applyAlignment="1" applyProtection="1">
      <alignment horizontal="center"/>
      <protection locked="0"/>
    </xf>
    <xf numFmtId="0" fontId="27" fillId="0" borderId="18" xfId="0" applyFont="1" applyFill="1" applyBorder="1" applyProtection="1">
      <protection locked="0"/>
    </xf>
    <xf numFmtId="0" fontId="39" fillId="10" borderId="0" xfId="1" applyFont="1" applyFill="1" applyBorder="1" applyAlignment="1">
      <alignment horizontal="center"/>
    </xf>
    <xf numFmtId="0" fontId="43" fillId="10" borderId="0" xfId="1" applyFont="1" applyFill="1" applyBorder="1" applyAlignment="1">
      <alignment horizontal="center"/>
    </xf>
    <xf numFmtId="0" fontId="14" fillId="10" borderId="0" xfId="1" applyFont="1" applyFill="1" applyAlignment="1">
      <alignment horizontal="center"/>
    </xf>
    <xf numFmtId="0" fontId="14" fillId="10" borderId="0" xfId="1" applyFont="1" applyFill="1" applyAlignment="1">
      <alignment horizontal="left"/>
    </xf>
    <xf numFmtId="0" fontId="26" fillId="10" borderId="0" xfId="1" applyFont="1" applyFill="1" applyAlignment="1">
      <alignment horizontal="center"/>
    </xf>
    <xf numFmtId="0" fontId="44" fillId="0" borderId="19" xfId="0" applyFont="1" applyBorder="1" applyAlignment="1">
      <alignment horizontal="center"/>
    </xf>
    <xf numFmtId="0" fontId="44" fillId="0" borderId="12" xfId="0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0" borderId="20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0" fillId="0" borderId="0" xfId="0" applyFill="1" applyBorder="1"/>
    <xf numFmtId="0" fontId="35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38" fillId="0" borderId="0" xfId="0" applyFont="1" applyFill="1" applyBorder="1" applyAlignment="1">
      <alignment horizontal="right" vertical="center" shrinkToFit="1"/>
    </xf>
    <xf numFmtId="0" fontId="36" fillId="0" borderId="0" xfId="0" applyFont="1" applyFill="1" applyBorder="1" applyAlignment="1">
      <alignment horizontal="right" vertical="center" shrinkToFit="1"/>
    </xf>
    <xf numFmtId="0" fontId="35" fillId="0" borderId="0" xfId="0" applyFont="1" applyFill="1" applyBorder="1" applyAlignment="1">
      <alignment vertical="center" shrinkToFit="1"/>
    </xf>
    <xf numFmtId="0" fontId="45" fillId="9" borderId="0" xfId="0" applyFont="1" applyFill="1" applyAlignment="1" applyProtection="1">
      <alignment horizontal="left"/>
      <protection locked="0"/>
    </xf>
    <xf numFmtId="0" fontId="46" fillId="9" borderId="0" xfId="1" applyFont="1" applyFill="1" applyAlignment="1">
      <alignment horizontal="center"/>
    </xf>
    <xf numFmtId="0" fontId="46" fillId="10" borderId="0" xfId="1" applyFont="1" applyFill="1" applyAlignment="1">
      <alignment horizontal="center"/>
    </xf>
    <xf numFmtId="0" fontId="46" fillId="0" borderId="0" xfId="1" applyFont="1" applyFill="1" applyBorder="1"/>
    <xf numFmtId="0" fontId="46" fillId="10" borderId="0" xfId="1" applyFont="1" applyFill="1" applyBorder="1"/>
    <xf numFmtId="0" fontId="46" fillId="10" borderId="0" xfId="1" applyFont="1" applyFill="1" applyBorder="1" applyAlignment="1">
      <alignment horizontal="center"/>
    </xf>
    <xf numFmtId="0" fontId="45" fillId="10" borderId="0" xfId="0" applyFont="1" applyFill="1" applyBorder="1" applyAlignment="1" applyProtection="1">
      <alignment horizontal="left"/>
      <protection locked="0"/>
    </xf>
    <xf numFmtId="0" fontId="46" fillId="10" borderId="0" xfId="1" applyFont="1" applyFill="1" applyBorder="1" applyAlignment="1">
      <alignment horizontal="left"/>
    </xf>
    <xf numFmtId="0" fontId="25" fillId="9" borderId="0" xfId="1" applyFont="1" applyFill="1" applyAlignment="1">
      <alignment horizontal="center"/>
    </xf>
    <xf numFmtId="0" fontId="25" fillId="0" borderId="0" xfId="1" applyFont="1" applyFill="1" applyBorder="1"/>
    <xf numFmtId="0" fontId="25" fillId="10" borderId="0" xfId="1" applyFont="1" applyFill="1" applyBorder="1"/>
    <xf numFmtId="0" fontId="25" fillId="10" borderId="0" xfId="1" applyFont="1" applyFill="1" applyBorder="1" applyAlignment="1">
      <alignment horizontal="center"/>
    </xf>
    <xf numFmtId="0" fontId="27" fillId="3" borderId="18" xfId="0" applyFont="1" applyFill="1" applyBorder="1" applyProtection="1">
      <protection locked="0"/>
    </xf>
    <xf numFmtId="0" fontId="41" fillId="3" borderId="4" xfId="0" applyFont="1" applyFill="1" applyBorder="1" applyAlignment="1" applyProtection="1">
      <alignment horizontal="center"/>
      <protection locked="0"/>
    </xf>
    <xf numFmtId="0" fontId="41" fillId="3" borderId="8" xfId="0" applyFont="1" applyFill="1" applyBorder="1" applyAlignment="1" applyProtection="1">
      <alignment horizontal="center"/>
      <protection locked="0"/>
    </xf>
    <xf numFmtId="0" fontId="23" fillId="3" borderId="4" xfId="0" applyFont="1" applyFill="1" applyBorder="1" applyAlignment="1" applyProtection="1">
      <alignment horizontal="center"/>
      <protection locked="0"/>
    </xf>
    <xf numFmtId="0" fontId="27" fillId="3" borderId="35" xfId="0" applyFont="1" applyFill="1" applyBorder="1" applyProtection="1">
      <protection locked="0"/>
    </xf>
    <xf numFmtId="0" fontId="23" fillId="3" borderId="8" xfId="0" applyFont="1" applyFill="1" applyBorder="1" applyAlignment="1" applyProtection="1">
      <alignment horizontal="center"/>
      <protection locked="0"/>
    </xf>
    <xf numFmtId="0" fontId="23" fillId="17" borderId="4" xfId="0" applyFont="1" applyFill="1" applyBorder="1" applyProtection="1">
      <protection locked="0"/>
    </xf>
    <xf numFmtId="0" fontId="23" fillId="17" borderId="4" xfId="0" applyFont="1" applyFill="1" applyBorder="1" applyAlignment="1" applyProtection="1">
      <alignment horizontal="center"/>
      <protection locked="0"/>
    </xf>
    <xf numFmtId="0" fontId="23" fillId="17" borderId="8" xfId="0" applyFont="1" applyFill="1" applyBorder="1" applyProtection="1">
      <protection locked="0"/>
    </xf>
    <xf numFmtId="0" fontId="23" fillId="17" borderId="8" xfId="0" applyFont="1" applyFill="1" applyBorder="1" applyAlignment="1" applyProtection="1">
      <alignment horizontal="center"/>
      <protection locked="0"/>
    </xf>
    <xf numFmtId="0" fontId="27" fillId="17" borderId="18" xfId="0" applyFont="1" applyFill="1" applyBorder="1" applyProtection="1">
      <protection locked="0"/>
    </xf>
    <xf numFmtId="0" fontId="41" fillId="17" borderId="4" xfId="0" applyFont="1" applyFill="1" applyBorder="1" applyAlignment="1" applyProtection="1">
      <alignment horizontal="center"/>
      <protection locked="0"/>
    </xf>
    <xf numFmtId="0" fontId="27" fillId="17" borderId="35" xfId="0" applyFont="1" applyFill="1" applyBorder="1" applyProtection="1">
      <protection locked="0"/>
    </xf>
    <xf numFmtId="0" fontId="41" fillId="17" borderId="8" xfId="0" applyFont="1" applyFill="1" applyBorder="1" applyAlignment="1" applyProtection="1">
      <alignment horizontal="center"/>
      <protection locked="0"/>
    </xf>
    <xf numFmtId="0" fontId="41" fillId="7" borderId="4" xfId="0" applyFont="1" applyFill="1" applyBorder="1" applyAlignment="1" applyProtection="1">
      <alignment horizontal="center"/>
      <protection locked="0"/>
    </xf>
    <xf numFmtId="0" fontId="23" fillId="7" borderId="8" xfId="0" applyFont="1" applyFill="1" applyBorder="1" applyProtection="1">
      <protection locked="0"/>
    </xf>
    <xf numFmtId="0" fontId="41" fillId="7" borderId="8" xfId="0" applyFont="1" applyFill="1" applyBorder="1" applyAlignment="1" applyProtection="1">
      <alignment horizontal="center"/>
      <protection locked="0"/>
    </xf>
    <xf numFmtId="0" fontId="41" fillId="7" borderId="22" xfId="0" applyFont="1" applyFill="1" applyBorder="1" applyAlignment="1" applyProtection="1">
      <alignment horizontal="center"/>
      <protection locked="0"/>
    </xf>
    <xf numFmtId="0" fontId="27" fillId="7" borderId="18" xfId="0" applyFont="1" applyFill="1" applyBorder="1" applyProtection="1">
      <protection locked="0"/>
    </xf>
    <xf numFmtId="0" fontId="40" fillId="7" borderId="4" xfId="0" applyFont="1" applyFill="1" applyBorder="1" applyAlignment="1" applyProtection="1">
      <alignment horizontal="center"/>
      <protection locked="0"/>
    </xf>
    <xf numFmtId="0" fontId="27" fillId="7" borderId="35" xfId="0" applyFont="1" applyFill="1" applyBorder="1" applyProtection="1">
      <protection locked="0"/>
    </xf>
    <xf numFmtId="0" fontId="40" fillId="7" borderId="8" xfId="0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4" fillId="2" borderId="5" xfId="0" applyFont="1" applyFill="1" applyBorder="1" applyAlignment="1">
      <alignment horizontal="left" vertical="center" shrinkToFit="1"/>
    </xf>
    <xf numFmtId="2" fontId="35" fillId="2" borderId="6" xfId="0" applyNumberFormat="1" applyFont="1" applyFill="1" applyBorder="1" applyAlignment="1">
      <alignment horizontal="center" vertical="center" shrinkToFit="1"/>
    </xf>
    <xf numFmtId="0" fontId="35" fillId="15" borderId="33" xfId="0" applyFont="1" applyFill="1" applyBorder="1" applyAlignment="1">
      <alignment horizontal="center" vertical="center" shrinkToFit="1"/>
    </xf>
    <xf numFmtId="0" fontId="23" fillId="10" borderId="0" xfId="1" applyFont="1" applyFill="1" applyBorder="1" applyAlignment="1">
      <alignment horizontal="left"/>
    </xf>
    <xf numFmtId="0" fontId="41" fillId="10" borderId="0" xfId="1" applyFont="1" applyFill="1" applyBorder="1" applyAlignment="1">
      <alignment horizontal="center"/>
    </xf>
    <xf numFmtId="0" fontId="39" fillId="10" borderId="0" xfId="1" applyFont="1" applyFill="1" applyAlignment="1">
      <alignment horizontal="center"/>
    </xf>
    <xf numFmtId="0" fontId="16" fillId="10" borderId="0" xfId="1" applyFont="1" applyFill="1" applyAlignment="1">
      <alignment horizontal="left"/>
    </xf>
    <xf numFmtId="0" fontId="0" fillId="10" borderId="0" xfId="0" applyFill="1" applyBorder="1" applyAlignment="1"/>
    <xf numFmtId="0" fontId="39" fillId="0" borderId="1" xfId="0" applyFont="1" applyBorder="1" applyAlignment="1">
      <alignment horizontal="left" vertical="center" shrinkToFit="1"/>
    </xf>
    <xf numFmtId="0" fontId="47" fillId="0" borderId="1" xfId="0" applyFont="1" applyBorder="1" applyAlignment="1">
      <alignment horizontal="right" vertical="center" shrinkToFit="1"/>
    </xf>
    <xf numFmtId="0" fontId="0" fillId="0" borderId="0" xfId="0" applyBorder="1"/>
    <xf numFmtId="0" fontId="35" fillId="10" borderId="0" xfId="0" applyFont="1" applyFill="1" applyBorder="1" applyAlignment="1">
      <alignment horizontal="center" vertical="center" shrinkToFit="1"/>
    </xf>
    <xf numFmtId="0" fontId="39" fillId="0" borderId="0" xfId="0" applyFont="1" applyBorder="1" applyAlignment="1">
      <alignment horizontal="left" vertical="center" shrinkToFit="1"/>
    </xf>
    <xf numFmtId="0" fontId="35" fillId="0" borderId="0" xfId="0" applyFont="1" applyBorder="1" applyAlignment="1">
      <alignment horizontal="center" vertical="center" shrinkToFit="1"/>
    </xf>
    <xf numFmtId="0" fontId="39" fillId="7" borderId="1" xfId="0" applyFont="1" applyFill="1" applyBorder="1" applyAlignment="1">
      <alignment horizontal="left" vertical="center" shrinkToFit="1"/>
    </xf>
    <xf numFmtId="0" fontId="39" fillId="3" borderId="1" xfId="0" applyFont="1" applyFill="1" applyBorder="1" applyAlignment="1">
      <alignment horizontal="left" vertical="center" shrinkToFit="1"/>
    </xf>
    <xf numFmtId="0" fontId="39" fillId="15" borderId="1" xfId="0" applyFont="1" applyFill="1" applyBorder="1" applyAlignment="1">
      <alignment horizontal="left" vertical="center" shrinkToFit="1"/>
    </xf>
    <xf numFmtId="0" fontId="41" fillId="15" borderId="4" xfId="0" applyFont="1" applyFill="1" applyBorder="1" applyAlignment="1" applyProtection="1">
      <alignment horizontal="center"/>
      <protection locked="0"/>
    </xf>
    <xf numFmtId="0" fontId="41" fillId="15" borderId="8" xfId="0" applyFont="1" applyFill="1" applyBorder="1" applyAlignment="1" applyProtection="1">
      <alignment horizontal="center"/>
      <protection locked="0"/>
    </xf>
    <xf numFmtId="0" fontId="0" fillId="6" borderId="18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35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1" fontId="35" fillId="0" borderId="2" xfId="0" applyNumberFormat="1" applyFont="1" applyBorder="1" applyAlignment="1">
      <alignment horizontal="center" vertical="center" shrinkToFit="1"/>
    </xf>
    <xf numFmtId="1" fontId="35" fillId="0" borderId="21" xfId="0" applyNumberFormat="1" applyFont="1" applyBorder="1" applyAlignment="1">
      <alignment horizontal="center" vertical="center" shrinkToFit="1"/>
    </xf>
    <xf numFmtId="1" fontId="35" fillId="0" borderId="34" xfId="0" applyNumberFormat="1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48" fillId="0" borderId="0" xfId="0" applyFont="1"/>
  </cellXfs>
  <cellStyles count="2">
    <cellStyle name="normální" xfId="0" builtinId="0"/>
    <cellStyle name="normální_Pa16_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552451</xdr:colOff>
      <xdr:row>0</xdr:row>
      <xdr:rowOff>63500</xdr:rowOff>
    </xdr:from>
    <xdr:to>
      <xdr:col>2</xdr:col>
      <xdr:colOff>480285</xdr:colOff>
      <xdr:row>3</xdr:row>
      <xdr:rowOff>153421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BDCFDEA8-FB1F-4041-BB72-E7547AD18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52451" y="63500"/>
          <a:ext cx="1093059" cy="661421"/>
        </a:xfrm>
        <a:prstGeom prst="rect">
          <a:avLst/>
        </a:prstGeom>
      </xdr:spPr>
    </xdr:pic>
    <xdr:clientData/>
  </xdr:twoCellAnchor>
  <xdr:twoCellAnchor editAs="oneCell">
    <xdr:from>
      <xdr:col>3</xdr:col>
      <xdr:colOff>449456</xdr:colOff>
      <xdr:row>0</xdr:row>
      <xdr:rowOff>171450</xdr:rowOff>
    </xdr:from>
    <xdr:to>
      <xdr:col>4</xdr:col>
      <xdr:colOff>465577</xdr:colOff>
      <xdr:row>2</xdr:row>
      <xdr:rowOff>177800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E097F8F0-8EA0-4790-8F78-4E9397EFB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78256" y="171450"/>
          <a:ext cx="1038471" cy="3873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107950</xdr:colOff>
      <xdr:row>1</xdr:row>
      <xdr:rowOff>15875</xdr:rowOff>
    </xdr:from>
    <xdr:to>
      <xdr:col>3</xdr:col>
      <xdr:colOff>1099639</xdr:colOff>
      <xdr:row>3</xdr:row>
      <xdr:rowOff>4776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BBC45739-75AF-4E5D-87D7-9D7E0C1AD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36750" y="396875"/>
          <a:ext cx="991689" cy="3699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0</xdr:col>
      <xdr:colOff>400050</xdr:colOff>
      <xdr:row>0</xdr:row>
      <xdr:rowOff>47625</xdr:rowOff>
    </xdr:from>
    <xdr:to>
      <xdr:col>2</xdr:col>
      <xdr:colOff>446931</xdr:colOff>
      <xdr:row>4</xdr:row>
      <xdr:rowOff>53975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EFDC3276-C21F-418E-9A00-7888F459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0050" y="238125"/>
          <a:ext cx="1266081" cy="768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513484</xdr:colOff>
      <xdr:row>12</xdr:row>
      <xdr:rowOff>98713</xdr:rowOff>
    </xdr:from>
    <xdr:to>
      <xdr:col>5</xdr:col>
      <xdr:colOff>376362</xdr:colOff>
      <xdr:row>19</xdr:row>
      <xdr:rowOff>242321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C8472038-5FC5-41C1-992E-4EBDD27BD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85384" y="3318163"/>
          <a:ext cx="2177453" cy="1924783"/>
        </a:xfrm>
        <a:prstGeom prst="rect">
          <a:avLst/>
        </a:prstGeom>
      </xdr:spPr>
    </xdr:pic>
    <xdr:clientData/>
  </xdr:twoCellAnchor>
  <xdr:twoCellAnchor editAs="oneCell">
    <xdr:from>
      <xdr:col>6</xdr:col>
      <xdr:colOff>924512</xdr:colOff>
      <xdr:row>14</xdr:row>
      <xdr:rowOff>122825</xdr:rowOff>
    </xdr:from>
    <xdr:to>
      <xdr:col>7</xdr:col>
      <xdr:colOff>532490</xdr:colOff>
      <xdr:row>17</xdr:row>
      <xdr:rowOff>36368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73978D6A-BB61-4EF0-8B56-6638791BE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572962" y="3885200"/>
          <a:ext cx="1312953" cy="618393"/>
        </a:xfrm>
        <a:prstGeom prst="roundRect">
          <a:avLst>
            <a:gd name="adj" fmla="val 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374650</xdr:colOff>
      <xdr:row>0</xdr:row>
      <xdr:rowOff>63500</xdr:rowOff>
    </xdr:from>
    <xdr:to>
      <xdr:col>2</xdr:col>
      <xdr:colOff>480285</xdr:colOff>
      <xdr:row>4</xdr:row>
      <xdr:rowOff>30164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CD4A33B5-D59B-4357-80F1-E4BF3E83B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650" y="63500"/>
          <a:ext cx="1204185" cy="728664"/>
        </a:xfrm>
        <a:prstGeom prst="rect">
          <a:avLst/>
        </a:prstGeom>
      </xdr:spPr>
    </xdr:pic>
    <xdr:clientData/>
  </xdr:twoCellAnchor>
  <xdr:twoCellAnchor editAs="oneCell">
    <xdr:from>
      <xdr:col>2</xdr:col>
      <xdr:colOff>481205</xdr:colOff>
      <xdr:row>0</xdr:row>
      <xdr:rowOff>164193</xdr:rowOff>
    </xdr:from>
    <xdr:to>
      <xdr:col>3</xdr:col>
      <xdr:colOff>905541</xdr:colOff>
      <xdr:row>2</xdr:row>
      <xdr:rowOff>170543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CF4921D6-F1F7-404A-A908-C6E2AD195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79755" y="164193"/>
          <a:ext cx="1033936" cy="3873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95250</xdr:rowOff>
    </xdr:from>
    <xdr:to>
      <xdr:col>2</xdr:col>
      <xdr:colOff>350109</xdr:colOff>
      <xdr:row>3</xdr:row>
      <xdr:rowOff>185171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633356A0-7B04-401A-9179-EB7363419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95250"/>
          <a:ext cx="1093059" cy="661421"/>
        </a:xfrm>
        <a:prstGeom prst="rect">
          <a:avLst/>
        </a:prstGeom>
      </xdr:spPr>
    </xdr:pic>
    <xdr:clientData/>
  </xdr:twoCellAnchor>
  <xdr:twoCellAnchor editAs="oneCell">
    <xdr:from>
      <xdr:col>2</xdr:col>
      <xdr:colOff>298450</xdr:colOff>
      <xdr:row>0</xdr:row>
      <xdr:rowOff>184150</xdr:rowOff>
    </xdr:from>
    <xdr:to>
      <xdr:col>3</xdr:col>
      <xdr:colOff>680539</xdr:colOff>
      <xdr:row>2</xdr:row>
      <xdr:rowOff>173051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806C6CF3-03B8-4E34-8893-9FFC30259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17650" y="184150"/>
          <a:ext cx="991689" cy="3699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63500</xdr:rowOff>
    </xdr:from>
    <xdr:to>
      <xdr:col>2</xdr:col>
      <xdr:colOff>483459</xdr:colOff>
      <xdr:row>3</xdr:row>
      <xdr:rowOff>153421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90D70E20-CD4F-4D79-BEC5-563932361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2750" y="63500"/>
          <a:ext cx="1089884" cy="661421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1</xdr:row>
      <xdr:rowOff>6350</xdr:rowOff>
    </xdr:from>
    <xdr:to>
      <xdr:col>3</xdr:col>
      <xdr:colOff>839289</xdr:colOff>
      <xdr:row>2</xdr:row>
      <xdr:rowOff>185751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CD1D079-611E-4039-8845-E54318F9B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79550" y="196850"/>
          <a:ext cx="991689" cy="3699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95250</xdr:rowOff>
    </xdr:from>
    <xdr:to>
      <xdr:col>2</xdr:col>
      <xdr:colOff>350109</xdr:colOff>
      <xdr:row>3</xdr:row>
      <xdr:rowOff>185171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3B1FCFA1-99BC-4397-AF62-11D51A0C1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95250"/>
          <a:ext cx="1093059" cy="661421"/>
        </a:xfrm>
        <a:prstGeom prst="rect">
          <a:avLst/>
        </a:prstGeom>
      </xdr:spPr>
    </xdr:pic>
    <xdr:clientData/>
  </xdr:twoCellAnchor>
  <xdr:twoCellAnchor editAs="oneCell">
    <xdr:from>
      <xdr:col>3</xdr:col>
      <xdr:colOff>387350</xdr:colOff>
      <xdr:row>0</xdr:row>
      <xdr:rowOff>177800</xdr:rowOff>
    </xdr:from>
    <xdr:to>
      <xdr:col>4</xdr:col>
      <xdr:colOff>280489</xdr:colOff>
      <xdr:row>2</xdr:row>
      <xdr:rowOff>166701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2DF75FD0-D3CB-4C13-9647-95CFAC493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16150" y="177800"/>
          <a:ext cx="991689" cy="3699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63500</xdr:rowOff>
    </xdr:from>
    <xdr:to>
      <xdr:col>2</xdr:col>
      <xdr:colOff>483459</xdr:colOff>
      <xdr:row>3</xdr:row>
      <xdr:rowOff>153421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2ED7D3F-663B-4F9A-87DE-E466701C6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84200" y="63500"/>
          <a:ext cx="1093059" cy="661421"/>
        </a:xfrm>
        <a:prstGeom prst="rect">
          <a:avLst/>
        </a:prstGeom>
      </xdr:spPr>
    </xdr:pic>
    <xdr:clientData/>
  </xdr:twoCellAnchor>
  <xdr:twoCellAnchor editAs="oneCell">
    <xdr:from>
      <xdr:col>3</xdr:col>
      <xdr:colOff>450850</xdr:colOff>
      <xdr:row>0</xdr:row>
      <xdr:rowOff>184150</xdr:rowOff>
    </xdr:from>
    <xdr:to>
      <xdr:col>4</xdr:col>
      <xdr:colOff>204289</xdr:colOff>
      <xdr:row>2</xdr:row>
      <xdr:rowOff>173051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135730DD-F166-42CE-A5F1-4930AA84A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79650" y="184150"/>
          <a:ext cx="991689" cy="3699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10</xdr:row>
      <xdr:rowOff>47624</xdr:rowOff>
    </xdr:from>
    <xdr:to>
      <xdr:col>6</xdr:col>
      <xdr:colOff>1541010</xdr:colOff>
      <xdr:row>15</xdr:row>
      <xdr:rowOff>99446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26C5625C-6247-489E-87E2-81585107C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38800" y="2590799"/>
          <a:ext cx="2179185" cy="1318647"/>
        </a:xfrm>
        <a:prstGeom prst="rect">
          <a:avLst/>
        </a:prstGeom>
      </xdr:spPr>
    </xdr:pic>
    <xdr:clientData/>
  </xdr:twoCellAnchor>
  <xdr:twoCellAnchor editAs="oneCell">
    <xdr:from>
      <xdr:col>4</xdr:col>
      <xdr:colOff>992188</xdr:colOff>
      <xdr:row>11</xdr:row>
      <xdr:rowOff>222250</xdr:rowOff>
    </xdr:from>
    <xdr:to>
      <xdr:col>4</xdr:col>
      <xdr:colOff>1983877</xdr:colOff>
      <xdr:row>13</xdr:row>
      <xdr:rowOff>131776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555FBB5A-8D71-4F83-ABB2-1DD065EFC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92626" y="3000375"/>
          <a:ext cx="991689" cy="3699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10</xdr:row>
      <xdr:rowOff>66674</xdr:rowOff>
    </xdr:from>
    <xdr:to>
      <xdr:col>5</xdr:col>
      <xdr:colOff>378960</xdr:colOff>
      <xdr:row>17</xdr:row>
      <xdr:rowOff>128021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CA818802-520B-48C1-83CC-86BE8C11B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81525" y="2752724"/>
          <a:ext cx="2179185" cy="1718697"/>
        </a:xfrm>
        <a:prstGeom prst="rect">
          <a:avLst/>
        </a:prstGeom>
      </xdr:spPr>
    </xdr:pic>
    <xdr:clientData/>
  </xdr:twoCellAnchor>
  <xdr:twoCellAnchor editAs="oneCell">
    <xdr:from>
      <xdr:col>2</xdr:col>
      <xdr:colOff>256442</xdr:colOff>
      <xdr:row>12</xdr:row>
      <xdr:rowOff>219807</xdr:rowOff>
    </xdr:from>
    <xdr:to>
      <xdr:col>4</xdr:col>
      <xdr:colOff>288304</xdr:colOff>
      <xdr:row>14</xdr:row>
      <xdr:rowOff>120785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DB6738A1-92DB-4877-92A5-7C1F08E23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35519" y="3407019"/>
          <a:ext cx="991689" cy="3699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440911</xdr:colOff>
      <xdr:row>0</xdr:row>
      <xdr:rowOff>19050</xdr:rowOff>
    </xdr:from>
    <xdr:to>
      <xdr:col>2</xdr:col>
      <xdr:colOff>487792</xdr:colOff>
      <xdr:row>4</xdr:row>
      <xdr:rowOff>25400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8D0207C2-D932-4FAE-8D09-11ECB3455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0911" y="19050"/>
          <a:ext cx="1266081" cy="768350"/>
        </a:xfrm>
        <a:prstGeom prst="rect">
          <a:avLst/>
        </a:prstGeom>
      </xdr:spPr>
    </xdr:pic>
    <xdr:clientData/>
  </xdr:twoCellAnchor>
  <xdr:twoCellAnchor editAs="oneCell">
    <xdr:from>
      <xdr:col>2</xdr:col>
      <xdr:colOff>565150</xdr:colOff>
      <xdr:row>0</xdr:row>
      <xdr:rowOff>187325</xdr:rowOff>
    </xdr:from>
    <xdr:to>
      <xdr:col>3</xdr:col>
      <xdr:colOff>947239</xdr:colOff>
      <xdr:row>2</xdr:row>
      <xdr:rowOff>176226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9F3DE274-34D8-4687-B113-BF0413C0C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84350" y="187325"/>
          <a:ext cx="991689" cy="3699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440911</xdr:colOff>
      <xdr:row>0</xdr:row>
      <xdr:rowOff>19050</xdr:rowOff>
    </xdr:from>
    <xdr:to>
      <xdr:col>2</xdr:col>
      <xdr:colOff>487792</xdr:colOff>
      <xdr:row>4</xdr:row>
      <xdr:rowOff>25400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A6FF814F-9A02-4529-8522-90B25A646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0911" y="19050"/>
          <a:ext cx="1266081" cy="768350"/>
        </a:xfrm>
        <a:prstGeom prst="rect">
          <a:avLst/>
        </a:prstGeom>
      </xdr:spPr>
    </xdr:pic>
    <xdr:clientData/>
  </xdr:twoCellAnchor>
  <xdr:twoCellAnchor editAs="oneCell">
    <xdr:from>
      <xdr:col>2</xdr:col>
      <xdr:colOff>565150</xdr:colOff>
      <xdr:row>0</xdr:row>
      <xdr:rowOff>187325</xdr:rowOff>
    </xdr:from>
    <xdr:to>
      <xdr:col>3</xdr:col>
      <xdr:colOff>947239</xdr:colOff>
      <xdr:row>2</xdr:row>
      <xdr:rowOff>176226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AAA5894-6EF8-4EC3-B011-596461AD3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84350" y="187325"/>
          <a:ext cx="991689" cy="3699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431223</xdr:colOff>
      <xdr:row>19</xdr:row>
      <xdr:rowOff>246485</xdr:rowOff>
    </xdr:from>
    <xdr:to>
      <xdr:col>4</xdr:col>
      <xdr:colOff>1766455</xdr:colOff>
      <xdr:row>29</xdr:row>
      <xdr:rowOff>21514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85BA923A-0912-40DE-9E5F-A2F367EF7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57155" y="5277417"/>
          <a:ext cx="2010641" cy="1948461"/>
        </a:xfrm>
        <a:prstGeom prst="rect">
          <a:avLst/>
        </a:prstGeom>
      </xdr:spPr>
    </xdr:pic>
    <xdr:clientData/>
  </xdr:twoCellAnchor>
  <xdr:twoCellAnchor editAs="oneCell">
    <xdr:from>
      <xdr:col>1</xdr:col>
      <xdr:colOff>1623301</xdr:colOff>
      <xdr:row>22</xdr:row>
      <xdr:rowOff>200757</xdr:rowOff>
    </xdr:from>
    <xdr:to>
      <xdr:col>3</xdr:col>
      <xdr:colOff>78754</xdr:colOff>
      <xdr:row>25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A9A187E8-DBC2-4D64-93EA-C7B7E936F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90001" y="5915757"/>
          <a:ext cx="1312953" cy="561243"/>
        </a:xfrm>
        <a:prstGeom prst="roundRect">
          <a:avLst>
            <a:gd name="adj" fmla="val 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580159</xdr:colOff>
      <xdr:row>19</xdr:row>
      <xdr:rowOff>222538</xdr:rowOff>
    </xdr:from>
    <xdr:to>
      <xdr:col>4</xdr:col>
      <xdr:colOff>2109912</xdr:colOff>
      <xdr:row>27</xdr:row>
      <xdr:rowOff>175646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89491D1A-8326-4622-8304-FB024B82C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06091" y="5253470"/>
          <a:ext cx="2179185" cy="1710903"/>
        </a:xfrm>
        <a:prstGeom prst="rect">
          <a:avLst/>
        </a:prstGeom>
      </xdr:spPr>
    </xdr:pic>
    <xdr:clientData/>
  </xdr:twoCellAnchor>
  <xdr:twoCellAnchor editAs="oneCell">
    <xdr:from>
      <xdr:col>1</xdr:col>
      <xdr:colOff>1562687</xdr:colOff>
      <xdr:row>22</xdr:row>
      <xdr:rowOff>122825</xdr:rowOff>
    </xdr:from>
    <xdr:to>
      <xdr:col>3</xdr:col>
      <xdr:colOff>18140</xdr:colOff>
      <xdr:row>25</xdr:row>
      <xdr:rowOff>55418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B72EDDE7-4B36-48BB-B02C-37D7724FF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31119" y="5872461"/>
          <a:ext cx="1312953" cy="556048"/>
        </a:xfrm>
        <a:prstGeom prst="roundRect">
          <a:avLst>
            <a:gd name="adj" fmla="val 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AA25"/>
  <sheetViews>
    <sheetView zoomScale="110" zoomScaleNormal="110" workbookViewId="0">
      <selection activeCell="D9" sqref="D9"/>
    </sheetView>
  </sheetViews>
  <sheetFormatPr defaultRowHeight="15"/>
  <cols>
    <col min="1" max="1" width="4.7109375" customWidth="1"/>
    <col min="2" max="2" width="3.85546875" customWidth="1"/>
    <col min="4" max="4" width="19.5703125" customWidth="1"/>
    <col min="5" max="5" width="12.7109375" customWidth="1"/>
    <col min="6" max="6" width="8" customWidth="1"/>
    <col min="7" max="7" width="6.28515625" customWidth="1"/>
    <col min="8" max="10" width="6.5703125" customWidth="1"/>
    <col min="11" max="11" width="6.7109375" customWidth="1"/>
    <col min="12" max="12" width="6.28515625" customWidth="1"/>
    <col min="14" max="14" width="6.28515625" customWidth="1"/>
    <col min="15" max="16" width="6.5703125" customWidth="1"/>
    <col min="17" max="17" width="6.42578125" customWidth="1"/>
    <col min="18" max="19" width="6.5703125" customWidth="1"/>
    <col min="21" max="24" width="6.5703125" customWidth="1"/>
  </cols>
  <sheetData>
    <row r="2" spans="3:27" ht="15.75" thickBot="1"/>
    <row r="3" spans="3:27" ht="30.75" customHeight="1" thickBot="1">
      <c r="I3" s="282" t="s">
        <v>43</v>
      </c>
      <c r="J3" s="283"/>
      <c r="M3" s="27" t="s">
        <v>44</v>
      </c>
      <c r="P3" s="282" t="s">
        <v>55</v>
      </c>
      <c r="Q3" s="283"/>
      <c r="T3" s="27" t="s">
        <v>51</v>
      </c>
      <c r="V3" s="282" t="s">
        <v>52</v>
      </c>
      <c r="W3" s="283"/>
      <c r="X3" s="270"/>
      <c r="Y3" s="39" t="s">
        <v>53</v>
      </c>
      <c r="Z3" s="40" t="s">
        <v>54</v>
      </c>
      <c r="AA3" s="41" t="s">
        <v>56</v>
      </c>
    </row>
    <row r="4" spans="3:27" ht="18.75" thickBot="1">
      <c r="C4" s="28" t="s">
        <v>1</v>
      </c>
      <c r="D4" s="29" t="s">
        <v>2</v>
      </c>
      <c r="E4" s="30" t="s">
        <v>3</v>
      </c>
      <c r="F4" s="30" t="s">
        <v>4</v>
      </c>
      <c r="G4" s="31" t="s">
        <v>45</v>
      </c>
      <c r="H4" s="31" t="s">
        <v>46</v>
      </c>
      <c r="I4" s="61" t="s">
        <v>47</v>
      </c>
      <c r="J4" s="61" t="s">
        <v>48</v>
      </c>
      <c r="K4" s="31" t="s">
        <v>49</v>
      </c>
      <c r="L4" s="31" t="s">
        <v>50</v>
      </c>
      <c r="M4" s="26"/>
      <c r="N4" s="31" t="s">
        <v>45</v>
      </c>
      <c r="O4" s="31" t="s">
        <v>46</v>
      </c>
      <c r="P4" s="61" t="s">
        <v>47</v>
      </c>
      <c r="Q4" s="61" t="s">
        <v>48</v>
      </c>
      <c r="R4" s="31" t="s">
        <v>49</v>
      </c>
      <c r="S4" s="31" t="s">
        <v>50</v>
      </c>
      <c r="T4" s="26"/>
      <c r="U4" s="31" t="s">
        <v>45</v>
      </c>
      <c r="V4" s="61" t="s">
        <v>46</v>
      </c>
      <c r="W4" s="61" t="s">
        <v>47</v>
      </c>
      <c r="X4" s="61" t="s">
        <v>48</v>
      </c>
      <c r="Y4" s="42"/>
      <c r="Z4" s="43"/>
      <c r="AA4" s="44"/>
    </row>
    <row r="5" spans="3:27" ht="19.5" thickBot="1">
      <c r="C5" s="32">
        <v>101</v>
      </c>
      <c r="D5" s="58" t="s">
        <v>15</v>
      </c>
      <c r="E5" s="37" t="s">
        <v>22</v>
      </c>
      <c r="F5" s="37">
        <v>0</v>
      </c>
      <c r="G5" s="11">
        <v>123</v>
      </c>
      <c r="H5" s="11">
        <v>134</v>
      </c>
      <c r="I5" s="11">
        <v>167</v>
      </c>
      <c r="J5" s="11">
        <v>105</v>
      </c>
      <c r="K5" s="11">
        <v>126</v>
      </c>
      <c r="L5" s="11">
        <v>155</v>
      </c>
      <c r="M5" s="53">
        <f>SUM(G5:L5)</f>
        <v>810</v>
      </c>
      <c r="N5" s="212">
        <v>111</v>
      </c>
      <c r="O5" s="213">
        <v>154</v>
      </c>
      <c r="P5" s="213">
        <v>186</v>
      </c>
      <c r="Q5" s="213">
        <v>131</v>
      </c>
      <c r="R5" s="213">
        <v>131</v>
      </c>
      <c r="S5" s="214">
        <v>116</v>
      </c>
      <c r="T5" s="45">
        <f>SUM(N5:S5)</f>
        <v>829</v>
      </c>
      <c r="U5" s="46">
        <v>125</v>
      </c>
      <c r="V5" s="33">
        <v>104</v>
      </c>
      <c r="W5" s="33">
        <v>126</v>
      </c>
      <c r="X5" s="33">
        <v>172</v>
      </c>
      <c r="Y5" s="53">
        <f>SUM(U5:X5)</f>
        <v>527</v>
      </c>
      <c r="Z5" s="50">
        <f t="shared" ref="Z5:Z25" si="0">M5+T5+Y5</f>
        <v>2166</v>
      </c>
      <c r="AA5" s="57">
        <f>(M5+T5+Y5)/16</f>
        <v>135.375</v>
      </c>
    </row>
    <row r="6" spans="3:27" ht="19.5" thickBot="1">
      <c r="C6" s="34">
        <v>102</v>
      </c>
      <c r="D6" s="59" t="s">
        <v>16</v>
      </c>
      <c r="E6" s="17" t="s">
        <v>23</v>
      </c>
      <c r="F6" s="17">
        <v>0</v>
      </c>
      <c r="G6" s="11">
        <v>168</v>
      </c>
      <c r="H6" s="11">
        <v>167</v>
      </c>
      <c r="I6" s="11">
        <v>170</v>
      </c>
      <c r="J6" s="11">
        <v>113</v>
      </c>
      <c r="K6" s="11">
        <v>124</v>
      </c>
      <c r="L6" s="11">
        <v>174</v>
      </c>
      <c r="M6" s="53">
        <f t="shared" ref="M6:M25" si="1">SUM(G6:L6)</f>
        <v>916</v>
      </c>
      <c r="N6" s="215">
        <v>154</v>
      </c>
      <c r="O6" s="216">
        <v>140</v>
      </c>
      <c r="P6" s="216">
        <v>167</v>
      </c>
      <c r="Q6" s="216">
        <v>114</v>
      </c>
      <c r="R6" s="216">
        <v>126</v>
      </c>
      <c r="S6" s="217">
        <v>165</v>
      </c>
      <c r="T6" s="45">
        <f t="shared" ref="T6:T25" si="2">SUM(N6:S6)</f>
        <v>866</v>
      </c>
      <c r="U6" s="47">
        <v>164</v>
      </c>
      <c r="V6" s="25">
        <v>166</v>
      </c>
      <c r="W6" s="25">
        <v>150</v>
      </c>
      <c r="X6" s="25">
        <v>152</v>
      </c>
      <c r="Y6" s="54">
        <f>SUM(U6:X6)</f>
        <v>632</v>
      </c>
      <c r="Z6" s="51">
        <f t="shared" si="0"/>
        <v>2414</v>
      </c>
      <c r="AA6" s="57">
        <f t="shared" ref="AA6:AA25" si="3">(M6+T6+Y6)/16</f>
        <v>150.875</v>
      </c>
    </row>
    <row r="7" spans="3:27" ht="19.5" thickBot="1">
      <c r="C7" s="34">
        <v>103</v>
      </c>
      <c r="D7" s="59" t="s">
        <v>17</v>
      </c>
      <c r="E7" s="17" t="s">
        <v>14</v>
      </c>
      <c r="F7" s="17">
        <v>0</v>
      </c>
      <c r="G7" s="11">
        <v>93</v>
      </c>
      <c r="H7" s="11">
        <v>63</v>
      </c>
      <c r="I7" s="11">
        <v>97</v>
      </c>
      <c r="J7" s="11">
        <v>104</v>
      </c>
      <c r="K7" s="11">
        <v>95</v>
      </c>
      <c r="L7" s="11">
        <v>142</v>
      </c>
      <c r="M7" s="53">
        <f t="shared" si="1"/>
        <v>594</v>
      </c>
      <c r="N7" s="215">
        <v>87</v>
      </c>
      <c r="O7" s="216">
        <v>128</v>
      </c>
      <c r="P7" s="216">
        <v>104</v>
      </c>
      <c r="Q7" s="216">
        <v>81</v>
      </c>
      <c r="R7" s="216">
        <v>85</v>
      </c>
      <c r="S7" s="217">
        <v>97</v>
      </c>
      <c r="T7" s="45">
        <f t="shared" si="2"/>
        <v>582</v>
      </c>
      <c r="U7" s="47">
        <v>120</v>
      </c>
      <c r="V7" s="25">
        <v>118</v>
      </c>
      <c r="W7" s="25">
        <v>142</v>
      </c>
      <c r="X7" s="25">
        <v>103</v>
      </c>
      <c r="Y7" s="54">
        <f>SUM(U7:X7)</f>
        <v>483</v>
      </c>
      <c r="Z7" s="51">
        <f t="shared" si="0"/>
        <v>1659</v>
      </c>
      <c r="AA7" s="57">
        <f t="shared" si="3"/>
        <v>103.6875</v>
      </c>
    </row>
    <row r="8" spans="3:27" ht="19.5" thickBot="1">
      <c r="C8" s="34">
        <v>104</v>
      </c>
      <c r="D8" s="59" t="s">
        <v>18</v>
      </c>
      <c r="E8" s="17" t="s">
        <v>14</v>
      </c>
      <c r="F8" s="17">
        <v>0</v>
      </c>
      <c r="G8" s="11">
        <v>134</v>
      </c>
      <c r="H8" s="11">
        <v>110</v>
      </c>
      <c r="I8" s="11">
        <v>73</v>
      </c>
      <c r="J8" s="11">
        <v>102</v>
      </c>
      <c r="K8" s="11">
        <v>96</v>
      </c>
      <c r="L8" s="11">
        <v>118</v>
      </c>
      <c r="M8" s="53">
        <f t="shared" si="1"/>
        <v>633</v>
      </c>
      <c r="N8" s="215">
        <v>84</v>
      </c>
      <c r="O8" s="216">
        <v>112</v>
      </c>
      <c r="P8" s="216">
        <v>97</v>
      </c>
      <c r="Q8" s="216">
        <v>89</v>
      </c>
      <c r="R8" s="216">
        <v>84</v>
      </c>
      <c r="S8" s="217">
        <v>119</v>
      </c>
      <c r="T8" s="45">
        <f t="shared" si="2"/>
        <v>585</v>
      </c>
      <c r="U8" s="47">
        <v>98</v>
      </c>
      <c r="V8" s="25">
        <v>94</v>
      </c>
      <c r="W8" s="25">
        <v>99</v>
      </c>
      <c r="X8" s="25">
        <v>75</v>
      </c>
      <c r="Y8" s="54">
        <f>SUM(U8:X8)</f>
        <v>366</v>
      </c>
      <c r="Z8" s="51">
        <f t="shared" si="0"/>
        <v>1584</v>
      </c>
      <c r="AA8" s="57">
        <f t="shared" si="3"/>
        <v>99</v>
      </c>
    </row>
    <row r="9" spans="3:27" ht="19.5" thickBot="1">
      <c r="C9" s="35">
        <v>105</v>
      </c>
      <c r="D9" s="60" t="s">
        <v>19</v>
      </c>
      <c r="E9" s="38" t="s">
        <v>14</v>
      </c>
      <c r="F9" s="38">
        <v>0</v>
      </c>
      <c r="G9" s="11">
        <v>70</v>
      </c>
      <c r="H9" s="11">
        <v>69</v>
      </c>
      <c r="I9" s="11">
        <v>67</v>
      </c>
      <c r="J9" s="11">
        <v>69</v>
      </c>
      <c r="K9" s="11">
        <v>70</v>
      </c>
      <c r="L9" s="11">
        <v>73</v>
      </c>
      <c r="M9" s="53">
        <f t="shared" si="1"/>
        <v>418</v>
      </c>
      <c r="N9" s="218">
        <v>65</v>
      </c>
      <c r="O9" s="219">
        <v>63</v>
      </c>
      <c r="P9" s="219">
        <v>84</v>
      </c>
      <c r="Q9" s="219">
        <v>70</v>
      </c>
      <c r="R9" s="219">
        <v>56</v>
      </c>
      <c r="S9" s="220">
        <v>56</v>
      </c>
      <c r="T9" s="45">
        <f t="shared" si="2"/>
        <v>394</v>
      </c>
      <c r="U9" s="48">
        <v>30</v>
      </c>
      <c r="V9" s="36">
        <v>43</v>
      </c>
      <c r="W9" s="36">
        <v>64</v>
      </c>
      <c r="X9" s="36">
        <v>69</v>
      </c>
      <c r="Y9" s="55">
        <f>SUM(U9:X9)</f>
        <v>206</v>
      </c>
      <c r="Z9" s="52">
        <f t="shared" si="0"/>
        <v>1018</v>
      </c>
      <c r="AA9" s="57">
        <f t="shared" si="3"/>
        <v>63.625</v>
      </c>
    </row>
    <row r="10" spans="3:27" ht="19.5" thickBot="1">
      <c r="C10" s="32">
        <v>201</v>
      </c>
      <c r="D10" s="58" t="s">
        <v>25</v>
      </c>
      <c r="E10" s="37" t="s">
        <v>35</v>
      </c>
      <c r="F10" s="37">
        <v>60</v>
      </c>
      <c r="G10" s="11">
        <v>103</v>
      </c>
      <c r="H10" s="11">
        <v>117</v>
      </c>
      <c r="I10" s="11">
        <v>139</v>
      </c>
      <c r="J10" s="11">
        <v>157</v>
      </c>
      <c r="K10" s="11">
        <v>138</v>
      </c>
      <c r="L10" s="11">
        <v>134</v>
      </c>
      <c r="M10" s="53">
        <f>SUM(G10:L10)+F10</f>
        <v>848</v>
      </c>
      <c r="N10" s="212">
        <v>188</v>
      </c>
      <c r="O10" s="213">
        <v>143</v>
      </c>
      <c r="P10" s="213">
        <v>143</v>
      </c>
      <c r="Q10" s="213">
        <v>137</v>
      </c>
      <c r="R10" s="213">
        <v>140</v>
      </c>
      <c r="S10" s="214">
        <v>141</v>
      </c>
      <c r="T10" s="45">
        <f>SUM(N10:S10)+F10</f>
        <v>952</v>
      </c>
      <c r="U10" s="46">
        <v>140</v>
      </c>
      <c r="V10" s="33">
        <v>109</v>
      </c>
      <c r="W10" s="33">
        <v>187</v>
      </c>
      <c r="X10" s="33">
        <v>126</v>
      </c>
      <c r="Y10" s="53">
        <f>SUM(U10:X10)+40</f>
        <v>602</v>
      </c>
      <c r="Z10" s="50">
        <f t="shared" si="0"/>
        <v>2402</v>
      </c>
      <c r="AA10" s="57">
        <f t="shared" si="3"/>
        <v>150.125</v>
      </c>
    </row>
    <row r="11" spans="3:27" ht="19.5" thickBot="1">
      <c r="C11" s="34">
        <v>202</v>
      </c>
      <c r="D11" s="59" t="s">
        <v>26</v>
      </c>
      <c r="E11" s="17" t="s">
        <v>35</v>
      </c>
      <c r="F11" s="17">
        <v>0</v>
      </c>
      <c r="G11" s="11">
        <v>174</v>
      </c>
      <c r="H11" s="11">
        <v>150</v>
      </c>
      <c r="I11" s="11">
        <v>210</v>
      </c>
      <c r="J11" s="11">
        <v>181</v>
      </c>
      <c r="K11" s="11">
        <v>130</v>
      </c>
      <c r="L11" s="11">
        <v>222</v>
      </c>
      <c r="M11" s="53">
        <f t="shared" si="1"/>
        <v>1067</v>
      </c>
      <c r="N11" s="215">
        <v>157</v>
      </c>
      <c r="O11" s="216">
        <v>114</v>
      </c>
      <c r="P11" s="216">
        <v>145</v>
      </c>
      <c r="Q11" s="216">
        <v>181</v>
      </c>
      <c r="R11" s="216">
        <v>146</v>
      </c>
      <c r="S11" s="217">
        <v>149</v>
      </c>
      <c r="T11" s="45">
        <f t="shared" si="2"/>
        <v>892</v>
      </c>
      <c r="U11" s="47">
        <v>147</v>
      </c>
      <c r="V11" s="25">
        <v>156</v>
      </c>
      <c r="W11" s="25">
        <v>186</v>
      </c>
      <c r="X11" s="25">
        <v>154</v>
      </c>
      <c r="Y11" s="54">
        <f>SUM(U11:X11)</f>
        <v>643</v>
      </c>
      <c r="Z11" s="51">
        <f t="shared" si="0"/>
        <v>2602</v>
      </c>
      <c r="AA11" s="57">
        <f t="shared" si="3"/>
        <v>162.625</v>
      </c>
    </row>
    <row r="12" spans="3:27" ht="19.5" thickBot="1">
      <c r="C12" s="34">
        <v>203</v>
      </c>
      <c r="D12" s="59" t="s">
        <v>27</v>
      </c>
      <c r="E12" s="17" t="s">
        <v>35</v>
      </c>
      <c r="F12" s="17">
        <v>60</v>
      </c>
      <c r="G12" s="11">
        <v>145</v>
      </c>
      <c r="H12" s="11">
        <v>157</v>
      </c>
      <c r="I12" s="11">
        <v>161</v>
      </c>
      <c r="J12" s="11">
        <v>154</v>
      </c>
      <c r="K12" s="11">
        <v>184</v>
      </c>
      <c r="L12" s="11">
        <v>151</v>
      </c>
      <c r="M12" s="53">
        <f>SUM(G12:L12)+F12</f>
        <v>1012</v>
      </c>
      <c r="N12" s="215">
        <v>159</v>
      </c>
      <c r="O12" s="216">
        <v>207</v>
      </c>
      <c r="P12" s="216">
        <v>125</v>
      </c>
      <c r="Q12" s="216">
        <v>149</v>
      </c>
      <c r="R12" s="216">
        <v>150</v>
      </c>
      <c r="S12" s="217">
        <v>152</v>
      </c>
      <c r="T12" s="45">
        <f>SUM(N12:S12)+F12</f>
        <v>1002</v>
      </c>
      <c r="U12" s="47">
        <v>162</v>
      </c>
      <c r="V12" s="25">
        <v>153</v>
      </c>
      <c r="W12" s="25">
        <v>154</v>
      </c>
      <c r="X12" s="25">
        <v>145</v>
      </c>
      <c r="Y12" s="54">
        <f>SUM(U12:X12)+40</f>
        <v>654</v>
      </c>
      <c r="Z12" s="51">
        <f t="shared" si="0"/>
        <v>2668</v>
      </c>
      <c r="AA12" s="57">
        <f t="shared" si="3"/>
        <v>166.75</v>
      </c>
    </row>
    <row r="13" spans="3:27" ht="19.5" thickBot="1">
      <c r="C13" s="34">
        <v>204</v>
      </c>
      <c r="D13" s="59" t="s">
        <v>28</v>
      </c>
      <c r="E13" s="17" t="s">
        <v>14</v>
      </c>
      <c r="F13" s="17">
        <v>60</v>
      </c>
      <c r="G13" s="11">
        <v>94</v>
      </c>
      <c r="H13" s="11">
        <v>131</v>
      </c>
      <c r="I13" s="11">
        <v>94</v>
      </c>
      <c r="J13" s="11">
        <v>96</v>
      </c>
      <c r="K13" s="11">
        <v>127</v>
      </c>
      <c r="L13" s="11">
        <v>117</v>
      </c>
      <c r="M13" s="53">
        <f>SUM(G13:L13)+F13</f>
        <v>719</v>
      </c>
      <c r="N13" s="215">
        <v>110</v>
      </c>
      <c r="O13" s="216">
        <v>121</v>
      </c>
      <c r="P13" s="216">
        <v>87</v>
      </c>
      <c r="Q13" s="216">
        <v>103</v>
      </c>
      <c r="R13" s="216">
        <v>106</v>
      </c>
      <c r="S13" s="217">
        <v>115</v>
      </c>
      <c r="T13" s="45">
        <f>SUM(N13:S13)+F13</f>
        <v>702</v>
      </c>
      <c r="U13" s="47">
        <v>100</v>
      </c>
      <c r="V13" s="25">
        <v>110</v>
      </c>
      <c r="W13" s="25">
        <v>115</v>
      </c>
      <c r="X13" s="25">
        <v>116</v>
      </c>
      <c r="Y13" s="54">
        <f>SUM(U13:X13)+40</f>
        <v>481</v>
      </c>
      <c r="Z13" s="51">
        <f t="shared" si="0"/>
        <v>1902</v>
      </c>
      <c r="AA13" s="57">
        <f t="shared" si="3"/>
        <v>118.875</v>
      </c>
    </row>
    <row r="14" spans="3:27" ht="19.5" thickBot="1">
      <c r="C14" s="34">
        <v>205</v>
      </c>
      <c r="D14" s="59" t="s">
        <v>29</v>
      </c>
      <c r="E14" s="17" t="s">
        <v>14</v>
      </c>
      <c r="F14" s="17">
        <v>0</v>
      </c>
      <c r="G14" s="11">
        <v>145</v>
      </c>
      <c r="H14" s="11">
        <v>125</v>
      </c>
      <c r="I14" s="11">
        <v>130</v>
      </c>
      <c r="J14" s="11">
        <v>178</v>
      </c>
      <c r="K14" s="11">
        <v>121</v>
      </c>
      <c r="L14" s="11">
        <v>157</v>
      </c>
      <c r="M14" s="53">
        <f t="shared" si="1"/>
        <v>856</v>
      </c>
      <c r="N14" s="215">
        <v>144</v>
      </c>
      <c r="O14" s="216">
        <v>215</v>
      </c>
      <c r="P14" s="216">
        <v>163</v>
      </c>
      <c r="Q14" s="216">
        <v>171</v>
      </c>
      <c r="R14" s="216">
        <v>197</v>
      </c>
      <c r="S14" s="217">
        <v>167</v>
      </c>
      <c r="T14" s="45">
        <f t="shared" si="2"/>
        <v>1057</v>
      </c>
      <c r="U14" s="47">
        <v>167</v>
      </c>
      <c r="V14" s="25">
        <v>123</v>
      </c>
      <c r="W14" s="25">
        <v>154</v>
      </c>
      <c r="X14" s="25">
        <v>174</v>
      </c>
      <c r="Y14" s="54">
        <f t="shared" ref="Y14:Y19" si="4">SUM(U14:X14)</f>
        <v>618</v>
      </c>
      <c r="Z14" s="51">
        <f t="shared" si="0"/>
        <v>2531</v>
      </c>
      <c r="AA14" s="57">
        <f t="shared" si="3"/>
        <v>158.1875</v>
      </c>
    </row>
    <row r="15" spans="3:27" ht="19.5" thickBot="1">
      <c r="C15" s="34">
        <v>206</v>
      </c>
      <c r="D15" s="59" t="s">
        <v>30</v>
      </c>
      <c r="E15" s="17" t="s">
        <v>14</v>
      </c>
      <c r="F15" s="17">
        <v>0</v>
      </c>
      <c r="G15" s="11">
        <v>125</v>
      </c>
      <c r="H15" s="11">
        <v>140</v>
      </c>
      <c r="I15" s="11">
        <v>111</v>
      </c>
      <c r="J15" s="11">
        <v>125</v>
      </c>
      <c r="K15" s="11">
        <v>108</v>
      </c>
      <c r="L15" s="11">
        <v>108</v>
      </c>
      <c r="M15" s="53">
        <f t="shared" si="1"/>
        <v>717</v>
      </c>
      <c r="N15" s="215">
        <v>171</v>
      </c>
      <c r="O15" s="216">
        <v>141</v>
      </c>
      <c r="P15" s="216">
        <v>113</v>
      </c>
      <c r="Q15" s="216">
        <v>123</v>
      </c>
      <c r="R15" s="216">
        <v>117</v>
      </c>
      <c r="S15" s="217">
        <v>121</v>
      </c>
      <c r="T15" s="45">
        <f t="shared" si="2"/>
        <v>786</v>
      </c>
      <c r="U15" s="47">
        <v>114</v>
      </c>
      <c r="V15" s="25">
        <v>100</v>
      </c>
      <c r="W15" s="25">
        <v>126</v>
      </c>
      <c r="X15" s="25">
        <v>139</v>
      </c>
      <c r="Y15" s="54">
        <f t="shared" si="4"/>
        <v>479</v>
      </c>
      <c r="Z15" s="51">
        <f t="shared" si="0"/>
        <v>1982</v>
      </c>
      <c r="AA15" s="57">
        <f t="shared" si="3"/>
        <v>123.875</v>
      </c>
    </row>
    <row r="16" spans="3:27" ht="19.5" thickBot="1">
      <c r="C16" s="34">
        <v>207</v>
      </c>
      <c r="D16" s="59" t="s">
        <v>31</v>
      </c>
      <c r="E16" s="17" t="s">
        <v>14</v>
      </c>
      <c r="F16" s="17">
        <v>0</v>
      </c>
      <c r="G16" s="11">
        <v>149</v>
      </c>
      <c r="H16" s="11">
        <v>173</v>
      </c>
      <c r="I16" s="11">
        <v>165</v>
      </c>
      <c r="J16" s="11">
        <v>164</v>
      </c>
      <c r="K16" s="11">
        <v>190</v>
      </c>
      <c r="L16" s="11">
        <v>159</v>
      </c>
      <c r="M16" s="53">
        <f t="shared" si="1"/>
        <v>1000</v>
      </c>
      <c r="N16" s="215">
        <v>128</v>
      </c>
      <c r="O16" s="216">
        <v>178</v>
      </c>
      <c r="P16" s="216">
        <v>151</v>
      </c>
      <c r="Q16" s="216">
        <v>160</v>
      </c>
      <c r="R16" s="216">
        <v>181</v>
      </c>
      <c r="S16" s="217">
        <v>175</v>
      </c>
      <c r="T16" s="45">
        <f t="shared" si="2"/>
        <v>973</v>
      </c>
      <c r="U16" s="47">
        <v>165</v>
      </c>
      <c r="V16" s="25">
        <v>183</v>
      </c>
      <c r="W16" s="25">
        <v>192</v>
      </c>
      <c r="X16" s="25">
        <v>137</v>
      </c>
      <c r="Y16" s="54">
        <f t="shared" si="4"/>
        <v>677</v>
      </c>
      <c r="Z16" s="51">
        <f t="shared" si="0"/>
        <v>2650</v>
      </c>
      <c r="AA16" s="57">
        <f t="shared" si="3"/>
        <v>165.625</v>
      </c>
    </row>
    <row r="17" spans="3:27" ht="19.5" thickBot="1">
      <c r="C17" s="34">
        <v>208</v>
      </c>
      <c r="D17" s="59" t="s">
        <v>32</v>
      </c>
      <c r="E17" s="17" t="s">
        <v>14</v>
      </c>
      <c r="F17" s="17">
        <v>0</v>
      </c>
      <c r="G17" s="11">
        <v>134</v>
      </c>
      <c r="H17" s="11">
        <v>98</v>
      </c>
      <c r="I17" s="11">
        <v>127</v>
      </c>
      <c r="J17" s="11">
        <v>141</v>
      </c>
      <c r="K17" s="11">
        <v>107</v>
      </c>
      <c r="L17" s="11">
        <v>119</v>
      </c>
      <c r="M17" s="53">
        <f t="shared" si="1"/>
        <v>726</v>
      </c>
      <c r="N17" s="215">
        <v>114</v>
      </c>
      <c r="O17" s="216">
        <v>142</v>
      </c>
      <c r="P17" s="216">
        <v>175</v>
      </c>
      <c r="Q17" s="216">
        <v>139</v>
      </c>
      <c r="R17" s="216">
        <v>113</v>
      </c>
      <c r="S17" s="217">
        <v>114</v>
      </c>
      <c r="T17" s="45">
        <f t="shared" si="2"/>
        <v>797</v>
      </c>
      <c r="U17" s="47">
        <v>96</v>
      </c>
      <c r="V17" s="25">
        <v>133</v>
      </c>
      <c r="W17" s="25">
        <v>163</v>
      </c>
      <c r="X17" s="25">
        <v>138</v>
      </c>
      <c r="Y17" s="54">
        <f t="shared" si="4"/>
        <v>530</v>
      </c>
      <c r="Z17" s="51">
        <f t="shared" si="0"/>
        <v>2053</v>
      </c>
      <c r="AA17" s="57">
        <f t="shared" si="3"/>
        <v>128.3125</v>
      </c>
    </row>
    <row r="18" spans="3:27" ht="19.5" thickBot="1">
      <c r="C18" s="34">
        <v>209</v>
      </c>
      <c r="D18" s="59" t="s">
        <v>33</v>
      </c>
      <c r="E18" s="17" t="s">
        <v>14</v>
      </c>
      <c r="F18" s="17">
        <v>0</v>
      </c>
      <c r="G18" s="11">
        <v>119</v>
      </c>
      <c r="H18" s="11">
        <v>174</v>
      </c>
      <c r="I18" s="11">
        <v>125</v>
      </c>
      <c r="J18" s="11">
        <v>117</v>
      </c>
      <c r="K18" s="11">
        <v>140</v>
      </c>
      <c r="L18" s="11">
        <v>115</v>
      </c>
      <c r="M18" s="53">
        <f t="shared" si="1"/>
        <v>790</v>
      </c>
      <c r="N18" s="215">
        <v>128</v>
      </c>
      <c r="O18" s="216">
        <v>155</v>
      </c>
      <c r="P18" s="216">
        <v>140</v>
      </c>
      <c r="Q18" s="216">
        <v>211</v>
      </c>
      <c r="R18" s="216">
        <v>189</v>
      </c>
      <c r="S18" s="217">
        <v>141</v>
      </c>
      <c r="T18" s="45">
        <f t="shared" si="2"/>
        <v>964</v>
      </c>
      <c r="U18" s="47">
        <v>164</v>
      </c>
      <c r="V18" s="25">
        <v>180</v>
      </c>
      <c r="W18" s="25">
        <v>185</v>
      </c>
      <c r="X18" s="25">
        <v>191</v>
      </c>
      <c r="Y18" s="54">
        <f t="shared" si="4"/>
        <v>720</v>
      </c>
      <c r="Z18" s="51">
        <f t="shared" si="0"/>
        <v>2474</v>
      </c>
      <c r="AA18" s="57">
        <f t="shared" si="3"/>
        <v>154.625</v>
      </c>
    </row>
    <row r="19" spans="3:27" ht="19.5" thickBot="1">
      <c r="C19" s="35">
        <v>210</v>
      </c>
      <c r="D19" s="60" t="s">
        <v>34</v>
      </c>
      <c r="E19" s="38" t="s">
        <v>14</v>
      </c>
      <c r="F19" s="38">
        <v>0</v>
      </c>
      <c r="G19" s="11">
        <v>102</v>
      </c>
      <c r="H19" s="11">
        <v>97</v>
      </c>
      <c r="I19" s="11">
        <v>90</v>
      </c>
      <c r="J19" s="11">
        <v>83</v>
      </c>
      <c r="K19" s="11">
        <v>119</v>
      </c>
      <c r="L19" s="11">
        <v>101</v>
      </c>
      <c r="M19" s="53">
        <f t="shared" si="1"/>
        <v>592</v>
      </c>
      <c r="N19" s="218">
        <v>0</v>
      </c>
      <c r="O19" s="219">
        <v>0</v>
      </c>
      <c r="P19" s="219">
        <v>0</v>
      </c>
      <c r="Q19" s="219">
        <v>0</v>
      </c>
      <c r="R19" s="219">
        <v>0</v>
      </c>
      <c r="S19" s="220">
        <v>0</v>
      </c>
      <c r="T19" s="45">
        <f t="shared" si="2"/>
        <v>0</v>
      </c>
      <c r="U19" s="48">
        <v>0</v>
      </c>
      <c r="V19" s="36">
        <v>0</v>
      </c>
      <c r="W19" s="36">
        <v>0</v>
      </c>
      <c r="X19" s="36">
        <v>0</v>
      </c>
      <c r="Y19" s="55">
        <f t="shared" si="4"/>
        <v>0</v>
      </c>
      <c r="Z19" s="52">
        <f t="shared" si="0"/>
        <v>592</v>
      </c>
      <c r="AA19" s="57">
        <f t="shared" si="3"/>
        <v>37</v>
      </c>
    </row>
    <row r="20" spans="3:27" ht="19.5" thickBot="1">
      <c r="C20" s="32">
        <v>301</v>
      </c>
      <c r="D20" s="58" t="s">
        <v>37</v>
      </c>
      <c r="E20" s="37" t="s">
        <v>23</v>
      </c>
      <c r="F20" s="37">
        <v>60</v>
      </c>
      <c r="G20" s="11">
        <v>156</v>
      </c>
      <c r="H20" s="11">
        <v>156</v>
      </c>
      <c r="I20" s="11">
        <v>155</v>
      </c>
      <c r="J20" s="11">
        <v>123</v>
      </c>
      <c r="K20" s="11">
        <v>148</v>
      </c>
      <c r="L20" s="11">
        <v>177</v>
      </c>
      <c r="M20" s="53">
        <f>SUM(G20:L20)+F20</f>
        <v>975</v>
      </c>
      <c r="N20" s="212">
        <v>125</v>
      </c>
      <c r="O20" s="213">
        <v>201</v>
      </c>
      <c r="P20" s="213">
        <v>160</v>
      </c>
      <c r="Q20" s="213">
        <v>144</v>
      </c>
      <c r="R20" s="213">
        <v>151</v>
      </c>
      <c r="S20" s="214">
        <v>149</v>
      </c>
      <c r="T20" s="45">
        <f>SUM(N20:S20)+F20</f>
        <v>990</v>
      </c>
      <c r="U20" s="46">
        <v>147</v>
      </c>
      <c r="V20" s="33">
        <v>130</v>
      </c>
      <c r="W20" s="33">
        <v>116</v>
      </c>
      <c r="X20" s="33">
        <v>163</v>
      </c>
      <c r="Y20" s="53">
        <f>SUM(U20:X20)+40</f>
        <v>596</v>
      </c>
      <c r="Z20" s="51">
        <f t="shared" si="0"/>
        <v>2561</v>
      </c>
      <c r="AA20" s="57">
        <f t="shared" si="3"/>
        <v>160.0625</v>
      </c>
    </row>
    <row r="21" spans="3:27" ht="19.5" thickBot="1">
      <c r="C21" s="34">
        <v>302</v>
      </c>
      <c r="D21" s="59" t="s">
        <v>38</v>
      </c>
      <c r="E21" s="17" t="s">
        <v>14</v>
      </c>
      <c r="F21" s="17">
        <v>60</v>
      </c>
      <c r="G21" s="11">
        <v>98</v>
      </c>
      <c r="H21" s="11">
        <v>84</v>
      </c>
      <c r="I21" s="11">
        <v>94</v>
      </c>
      <c r="J21" s="11">
        <v>119</v>
      </c>
      <c r="K21" s="11">
        <v>114</v>
      </c>
      <c r="L21" s="11">
        <v>83</v>
      </c>
      <c r="M21" s="53">
        <f>SUM(G21:L21)+F21</f>
        <v>652</v>
      </c>
      <c r="N21" s="215">
        <v>117</v>
      </c>
      <c r="O21" s="216">
        <v>92</v>
      </c>
      <c r="P21" s="216">
        <v>130</v>
      </c>
      <c r="Q21" s="216">
        <v>133</v>
      </c>
      <c r="R21" s="216">
        <v>131</v>
      </c>
      <c r="S21" s="217">
        <v>126</v>
      </c>
      <c r="T21" s="45">
        <f>SUM(N21:S21)+F21</f>
        <v>789</v>
      </c>
      <c r="U21" s="47">
        <v>85</v>
      </c>
      <c r="V21" s="25">
        <v>88</v>
      </c>
      <c r="W21" s="25">
        <v>93</v>
      </c>
      <c r="X21" s="25">
        <v>163</v>
      </c>
      <c r="Y21" s="54">
        <f>SUM(U21:X21)+40</f>
        <v>469</v>
      </c>
      <c r="Z21" s="51">
        <f t="shared" si="0"/>
        <v>1910</v>
      </c>
      <c r="AA21" s="57">
        <f t="shared" si="3"/>
        <v>119.375</v>
      </c>
    </row>
    <row r="22" spans="3:27" ht="19.5" thickBot="1">
      <c r="C22" s="34">
        <v>303</v>
      </c>
      <c r="D22" s="59" t="s">
        <v>39</v>
      </c>
      <c r="E22" s="17" t="s">
        <v>14</v>
      </c>
      <c r="F22" s="17">
        <v>0</v>
      </c>
      <c r="G22" s="11">
        <v>214</v>
      </c>
      <c r="H22" s="11">
        <v>217</v>
      </c>
      <c r="I22" s="11">
        <v>169</v>
      </c>
      <c r="J22" s="11">
        <v>164</v>
      </c>
      <c r="K22" s="11">
        <v>183</v>
      </c>
      <c r="L22" s="11">
        <v>225</v>
      </c>
      <c r="M22" s="53">
        <f t="shared" si="1"/>
        <v>1172</v>
      </c>
      <c r="N22" s="215">
        <v>256</v>
      </c>
      <c r="O22" s="216">
        <v>210</v>
      </c>
      <c r="P22" s="216">
        <v>203</v>
      </c>
      <c r="Q22" s="216">
        <v>154</v>
      </c>
      <c r="R22" s="216">
        <v>168</v>
      </c>
      <c r="S22" s="217">
        <v>157</v>
      </c>
      <c r="T22" s="45">
        <f t="shared" si="2"/>
        <v>1148</v>
      </c>
      <c r="U22" s="47">
        <v>169</v>
      </c>
      <c r="V22" s="25">
        <v>161</v>
      </c>
      <c r="W22" s="25">
        <v>146</v>
      </c>
      <c r="X22" s="25">
        <v>139</v>
      </c>
      <c r="Y22" s="54">
        <f>SUM(U22:X22)</f>
        <v>615</v>
      </c>
      <c r="Z22" s="51">
        <f t="shared" si="0"/>
        <v>2935</v>
      </c>
      <c r="AA22" s="57">
        <f t="shared" si="3"/>
        <v>183.4375</v>
      </c>
    </row>
    <row r="23" spans="3:27" ht="19.5" thickBot="1">
      <c r="C23" s="34">
        <v>304</v>
      </c>
      <c r="D23" s="59" t="s">
        <v>40</v>
      </c>
      <c r="E23" s="17" t="s">
        <v>14</v>
      </c>
      <c r="F23" s="17">
        <v>0</v>
      </c>
      <c r="G23" s="11">
        <v>121</v>
      </c>
      <c r="H23" s="11">
        <v>184</v>
      </c>
      <c r="I23" s="11">
        <v>133</v>
      </c>
      <c r="J23" s="11">
        <v>131</v>
      </c>
      <c r="K23" s="11">
        <v>153</v>
      </c>
      <c r="L23" s="11">
        <v>118</v>
      </c>
      <c r="M23" s="53">
        <f t="shared" si="1"/>
        <v>840</v>
      </c>
      <c r="N23" s="215">
        <v>146</v>
      </c>
      <c r="O23" s="216">
        <v>125</v>
      </c>
      <c r="P23" s="216">
        <v>95</v>
      </c>
      <c r="Q23" s="216">
        <v>113</v>
      </c>
      <c r="R23" s="216">
        <v>153</v>
      </c>
      <c r="S23" s="217">
        <v>174</v>
      </c>
      <c r="T23" s="45">
        <f t="shared" si="2"/>
        <v>806</v>
      </c>
      <c r="U23" s="47">
        <v>152</v>
      </c>
      <c r="V23" s="25">
        <v>153</v>
      </c>
      <c r="W23" s="25">
        <v>132</v>
      </c>
      <c r="X23" s="25">
        <v>115</v>
      </c>
      <c r="Y23" s="54">
        <f>SUM(U23:X23)</f>
        <v>552</v>
      </c>
      <c r="Z23" s="51">
        <f t="shared" si="0"/>
        <v>2198</v>
      </c>
      <c r="AA23" s="57">
        <f t="shared" si="3"/>
        <v>137.375</v>
      </c>
    </row>
    <row r="24" spans="3:27" ht="19.5" thickBot="1">
      <c r="C24" s="34">
        <v>305</v>
      </c>
      <c r="D24" s="59" t="s">
        <v>41</v>
      </c>
      <c r="E24" s="17" t="s">
        <v>14</v>
      </c>
      <c r="F24" s="17">
        <v>60</v>
      </c>
      <c r="G24" s="11">
        <v>192</v>
      </c>
      <c r="H24" s="11">
        <v>203</v>
      </c>
      <c r="I24" s="11">
        <v>198</v>
      </c>
      <c r="J24" s="11">
        <v>178</v>
      </c>
      <c r="K24" s="11">
        <v>179</v>
      </c>
      <c r="L24" s="11">
        <v>215</v>
      </c>
      <c r="M24" s="53">
        <f>SUM(G24:L24)+F24</f>
        <v>1225</v>
      </c>
      <c r="N24" s="215">
        <v>189</v>
      </c>
      <c r="O24" s="216">
        <v>215</v>
      </c>
      <c r="P24" s="216">
        <v>125</v>
      </c>
      <c r="Q24" s="216">
        <v>146</v>
      </c>
      <c r="R24" s="216">
        <v>177</v>
      </c>
      <c r="S24" s="217">
        <v>179</v>
      </c>
      <c r="T24" s="45">
        <f>SUM(N24:S24)+F24</f>
        <v>1091</v>
      </c>
      <c r="U24" s="47">
        <v>225</v>
      </c>
      <c r="V24" s="25">
        <v>174</v>
      </c>
      <c r="W24" s="25">
        <v>176</v>
      </c>
      <c r="X24" s="25">
        <v>157</v>
      </c>
      <c r="Y24" s="54">
        <f>SUM(U24:X24)+40</f>
        <v>772</v>
      </c>
      <c r="Z24" s="51">
        <f t="shared" si="0"/>
        <v>3088</v>
      </c>
      <c r="AA24" s="57">
        <f t="shared" si="3"/>
        <v>193</v>
      </c>
    </row>
    <row r="25" spans="3:27" ht="19.5" thickBot="1">
      <c r="C25" s="35">
        <v>306</v>
      </c>
      <c r="D25" s="60" t="s">
        <v>42</v>
      </c>
      <c r="E25" s="38" t="s">
        <v>14</v>
      </c>
      <c r="F25" s="38">
        <v>0</v>
      </c>
      <c r="G25" s="11">
        <v>154</v>
      </c>
      <c r="H25" s="11">
        <v>147</v>
      </c>
      <c r="I25" s="11">
        <v>132</v>
      </c>
      <c r="J25" s="11">
        <v>110</v>
      </c>
      <c r="K25" s="11">
        <v>132</v>
      </c>
      <c r="L25" s="11">
        <v>98</v>
      </c>
      <c r="M25" s="56">
        <f t="shared" si="1"/>
        <v>773</v>
      </c>
      <c r="N25" s="218">
        <v>143</v>
      </c>
      <c r="O25" s="219">
        <v>148</v>
      </c>
      <c r="P25" s="219">
        <v>155</v>
      </c>
      <c r="Q25" s="219">
        <v>122</v>
      </c>
      <c r="R25" s="219">
        <v>134</v>
      </c>
      <c r="S25" s="220">
        <v>165</v>
      </c>
      <c r="T25" s="49">
        <f t="shared" si="2"/>
        <v>867</v>
      </c>
      <c r="U25" s="48">
        <v>159</v>
      </c>
      <c r="V25" s="36">
        <v>170</v>
      </c>
      <c r="W25" s="36">
        <v>137</v>
      </c>
      <c r="X25" s="36">
        <v>141</v>
      </c>
      <c r="Y25" s="55">
        <f>SUM(U25:X25)</f>
        <v>607</v>
      </c>
      <c r="Z25" s="52">
        <f t="shared" si="0"/>
        <v>2247</v>
      </c>
      <c r="AA25" s="57">
        <f t="shared" si="3"/>
        <v>140.4375</v>
      </c>
    </row>
  </sheetData>
  <mergeCells count="3">
    <mergeCell ref="I3:J3"/>
    <mergeCell ref="P3:Q3"/>
    <mergeCell ref="V3:W3"/>
  </mergeCells>
  <phoneticPr fontId="8" type="noConversion"/>
  <pageMargins left="0.7" right="0.7" top="0.78740157499999996" bottom="0.78740157499999996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7"/>
  <sheetViews>
    <sheetView showGridLines="0" zoomScale="110" zoomScaleNormal="110" workbookViewId="0">
      <selection activeCell="I15" sqref="I15"/>
    </sheetView>
  </sheetViews>
  <sheetFormatPr defaultColWidth="9.140625" defaultRowHeight="16.5"/>
  <cols>
    <col min="1" max="1" width="4" style="96" customWidth="1"/>
    <col min="2" max="2" width="34.7109375" style="97" customWidth="1"/>
    <col min="3" max="3" width="8.140625" style="98" customWidth="1"/>
    <col min="4" max="4" width="9.7109375" style="67" customWidth="1"/>
    <col min="5" max="5" width="34.7109375" style="67" customWidth="1"/>
    <col min="6" max="6" width="8.42578125" style="67" customWidth="1"/>
    <col min="7" max="7" width="25.5703125" style="67" customWidth="1"/>
    <col min="8" max="252" width="9.140625" style="67"/>
    <col min="253" max="253" width="4" style="67" customWidth="1"/>
    <col min="254" max="254" width="34.7109375" style="67" customWidth="1"/>
    <col min="255" max="257" width="5.7109375" style="67" customWidth="1"/>
    <col min="258" max="258" width="5.140625" style="67" customWidth="1"/>
    <col min="259" max="259" width="34.7109375" style="67" customWidth="1"/>
    <col min="260" max="262" width="5.7109375" style="67" customWidth="1"/>
    <col min="263" max="263" width="25.5703125" style="67" customWidth="1"/>
    <col min="264" max="508" width="9.140625" style="67"/>
    <col min="509" max="509" width="4" style="67" customWidth="1"/>
    <col min="510" max="510" width="34.7109375" style="67" customWidth="1"/>
    <col min="511" max="513" width="5.7109375" style="67" customWidth="1"/>
    <col min="514" max="514" width="5.140625" style="67" customWidth="1"/>
    <col min="515" max="515" width="34.7109375" style="67" customWidth="1"/>
    <col min="516" max="518" width="5.7109375" style="67" customWidth="1"/>
    <col min="519" max="519" width="25.5703125" style="67" customWidth="1"/>
    <col min="520" max="764" width="9.140625" style="67"/>
    <col min="765" max="765" width="4" style="67" customWidth="1"/>
    <col min="766" max="766" width="34.7109375" style="67" customWidth="1"/>
    <col min="767" max="769" width="5.7109375" style="67" customWidth="1"/>
    <col min="770" max="770" width="5.140625" style="67" customWidth="1"/>
    <col min="771" max="771" width="34.7109375" style="67" customWidth="1"/>
    <col min="772" max="774" width="5.7109375" style="67" customWidth="1"/>
    <col min="775" max="775" width="25.5703125" style="67" customWidth="1"/>
    <col min="776" max="1020" width="9.140625" style="67"/>
    <col min="1021" max="1021" width="4" style="67" customWidth="1"/>
    <col min="1022" max="1022" width="34.7109375" style="67" customWidth="1"/>
    <col min="1023" max="1025" width="5.7109375" style="67" customWidth="1"/>
    <col min="1026" max="1026" width="5.140625" style="67" customWidth="1"/>
    <col min="1027" max="1027" width="34.7109375" style="67" customWidth="1"/>
    <col min="1028" max="1030" width="5.7109375" style="67" customWidth="1"/>
    <col min="1031" max="1031" width="25.5703125" style="67" customWidth="1"/>
    <col min="1032" max="1276" width="9.140625" style="67"/>
    <col min="1277" max="1277" width="4" style="67" customWidth="1"/>
    <col min="1278" max="1278" width="34.7109375" style="67" customWidth="1"/>
    <col min="1279" max="1281" width="5.7109375" style="67" customWidth="1"/>
    <col min="1282" max="1282" width="5.140625" style="67" customWidth="1"/>
    <col min="1283" max="1283" width="34.7109375" style="67" customWidth="1"/>
    <col min="1284" max="1286" width="5.7109375" style="67" customWidth="1"/>
    <col min="1287" max="1287" width="25.5703125" style="67" customWidth="1"/>
    <col min="1288" max="1532" width="9.140625" style="67"/>
    <col min="1533" max="1533" width="4" style="67" customWidth="1"/>
    <col min="1534" max="1534" width="34.7109375" style="67" customWidth="1"/>
    <col min="1535" max="1537" width="5.7109375" style="67" customWidth="1"/>
    <col min="1538" max="1538" width="5.140625" style="67" customWidth="1"/>
    <col min="1539" max="1539" width="34.7109375" style="67" customWidth="1"/>
    <col min="1540" max="1542" width="5.7109375" style="67" customWidth="1"/>
    <col min="1543" max="1543" width="25.5703125" style="67" customWidth="1"/>
    <col min="1544" max="1788" width="9.140625" style="67"/>
    <col min="1789" max="1789" width="4" style="67" customWidth="1"/>
    <col min="1790" max="1790" width="34.7109375" style="67" customWidth="1"/>
    <col min="1791" max="1793" width="5.7109375" style="67" customWidth="1"/>
    <col min="1794" max="1794" width="5.140625" style="67" customWidth="1"/>
    <col min="1795" max="1795" width="34.7109375" style="67" customWidth="1"/>
    <col min="1796" max="1798" width="5.7109375" style="67" customWidth="1"/>
    <col min="1799" max="1799" width="25.5703125" style="67" customWidth="1"/>
    <col min="1800" max="2044" width="9.140625" style="67"/>
    <col min="2045" max="2045" width="4" style="67" customWidth="1"/>
    <col min="2046" max="2046" width="34.7109375" style="67" customWidth="1"/>
    <col min="2047" max="2049" width="5.7109375" style="67" customWidth="1"/>
    <col min="2050" max="2050" width="5.140625" style="67" customWidth="1"/>
    <col min="2051" max="2051" width="34.7109375" style="67" customWidth="1"/>
    <col min="2052" max="2054" width="5.7109375" style="67" customWidth="1"/>
    <col min="2055" max="2055" width="25.5703125" style="67" customWidth="1"/>
    <col min="2056" max="2300" width="9.140625" style="67"/>
    <col min="2301" max="2301" width="4" style="67" customWidth="1"/>
    <col min="2302" max="2302" width="34.7109375" style="67" customWidth="1"/>
    <col min="2303" max="2305" width="5.7109375" style="67" customWidth="1"/>
    <col min="2306" max="2306" width="5.140625" style="67" customWidth="1"/>
    <col min="2307" max="2307" width="34.7109375" style="67" customWidth="1"/>
    <col min="2308" max="2310" width="5.7109375" style="67" customWidth="1"/>
    <col min="2311" max="2311" width="25.5703125" style="67" customWidth="1"/>
    <col min="2312" max="2556" width="9.140625" style="67"/>
    <col min="2557" max="2557" width="4" style="67" customWidth="1"/>
    <col min="2558" max="2558" width="34.7109375" style="67" customWidth="1"/>
    <col min="2559" max="2561" width="5.7109375" style="67" customWidth="1"/>
    <col min="2562" max="2562" width="5.140625" style="67" customWidth="1"/>
    <col min="2563" max="2563" width="34.7109375" style="67" customWidth="1"/>
    <col min="2564" max="2566" width="5.7109375" style="67" customWidth="1"/>
    <col min="2567" max="2567" width="25.5703125" style="67" customWidth="1"/>
    <col min="2568" max="2812" width="9.140625" style="67"/>
    <col min="2813" max="2813" width="4" style="67" customWidth="1"/>
    <col min="2814" max="2814" width="34.7109375" style="67" customWidth="1"/>
    <col min="2815" max="2817" width="5.7109375" style="67" customWidth="1"/>
    <col min="2818" max="2818" width="5.140625" style="67" customWidth="1"/>
    <col min="2819" max="2819" width="34.7109375" style="67" customWidth="1"/>
    <col min="2820" max="2822" width="5.7109375" style="67" customWidth="1"/>
    <col min="2823" max="2823" width="25.5703125" style="67" customWidth="1"/>
    <col min="2824" max="3068" width="9.140625" style="67"/>
    <col min="3069" max="3069" width="4" style="67" customWidth="1"/>
    <col min="3070" max="3070" width="34.7109375" style="67" customWidth="1"/>
    <col min="3071" max="3073" width="5.7109375" style="67" customWidth="1"/>
    <col min="3074" max="3074" width="5.140625" style="67" customWidth="1"/>
    <col min="3075" max="3075" width="34.7109375" style="67" customWidth="1"/>
    <col min="3076" max="3078" width="5.7109375" style="67" customWidth="1"/>
    <col min="3079" max="3079" width="25.5703125" style="67" customWidth="1"/>
    <col min="3080" max="3324" width="9.140625" style="67"/>
    <col min="3325" max="3325" width="4" style="67" customWidth="1"/>
    <col min="3326" max="3326" width="34.7109375" style="67" customWidth="1"/>
    <col min="3327" max="3329" width="5.7109375" style="67" customWidth="1"/>
    <col min="3330" max="3330" width="5.140625" style="67" customWidth="1"/>
    <col min="3331" max="3331" width="34.7109375" style="67" customWidth="1"/>
    <col min="3332" max="3334" width="5.7109375" style="67" customWidth="1"/>
    <col min="3335" max="3335" width="25.5703125" style="67" customWidth="1"/>
    <col min="3336" max="3580" width="9.140625" style="67"/>
    <col min="3581" max="3581" width="4" style="67" customWidth="1"/>
    <col min="3582" max="3582" width="34.7109375" style="67" customWidth="1"/>
    <col min="3583" max="3585" width="5.7109375" style="67" customWidth="1"/>
    <col min="3586" max="3586" width="5.140625" style="67" customWidth="1"/>
    <col min="3587" max="3587" width="34.7109375" style="67" customWidth="1"/>
    <col min="3588" max="3590" width="5.7109375" style="67" customWidth="1"/>
    <col min="3591" max="3591" width="25.5703125" style="67" customWidth="1"/>
    <col min="3592" max="3836" width="9.140625" style="67"/>
    <col min="3837" max="3837" width="4" style="67" customWidth="1"/>
    <col min="3838" max="3838" width="34.7109375" style="67" customWidth="1"/>
    <col min="3839" max="3841" width="5.7109375" style="67" customWidth="1"/>
    <col min="3842" max="3842" width="5.140625" style="67" customWidth="1"/>
    <col min="3843" max="3843" width="34.7109375" style="67" customWidth="1"/>
    <col min="3844" max="3846" width="5.7109375" style="67" customWidth="1"/>
    <col min="3847" max="3847" width="25.5703125" style="67" customWidth="1"/>
    <col min="3848" max="4092" width="9.140625" style="67"/>
    <col min="4093" max="4093" width="4" style="67" customWidth="1"/>
    <col min="4094" max="4094" width="34.7109375" style="67" customWidth="1"/>
    <col min="4095" max="4097" width="5.7109375" style="67" customWidth="1"/>
    <col min="4098" max="4098" width="5.140625" style="67" customWidth="1"/>
    <col min="4099" max="4099" width="34.7109375" style="67" customWidth="1"/>
    <col min="4100" max="4102" width="5.7109375" style="67" customWidth="1"/>
    <col min="4103" max="4103" width="25.5703125" style="67" customWidth="1"/>
    <col min="4104" max="4348" width="9.140625" style="67"/>
    <col min="4349" max="4349" width="4" style="67" customWidth="1"/>
    <col min="4350" max="4350" width="34.7109375" style="67" customWidth="1"/>
    <col min="4351" max="4353" width="5.7109375" style="67" customWidth="1"/>
    <col min="4354" max="4354" width="5.140625" style="67" customWidth="1"/>
    <col min="4355" max="4355" width="34.7109375" style="67" customWidth="1"/>
    <col min="4356" max="4358" width="5.7109375" style="67" customWidth="1"/>
    <col min="4359" max="4359" width="25.5703125" style="67" customWidth="1"/>
    <col min="4360" max="4604" width="9.140625" style="67"/>
    <col min="4605" max="4605" width="4" style="67" customWidth="1"/>
    <col min="4606" max="4606" width="34.7109375" style="67" customWidth="1"/>
    <col min="4607" max="4609" width="5.7109375" style="67" customWidth="1"/>
    <col min="4610" max="4610" width="5.140625" style="67" customWidth="1"/>
    <col min="4611" max="4611" width="34.7109375" style="67" customWidth="1"/>
    <col min="4612" max="4614" width="5.7109375" style="67" customWidth="1"/>
    <col min="4615" max="4615" width="25.5703125" style="67" customWidth="1"/>
    <col min="4616" max="4860" width="9.140625" style="67"/>
    <col min="4861" max="4861" width="4" style="67" customWidth="1"/>
    <col min="4862" max="4862" width="34.7109375" style="67" customWidth="1"/>
    <col min="4863" max="4865" width="5.7109375" style="67" customWidth="1"/>
    <col min="4866" max="4866" width="5.140625" style="67" customWidth="1"/>
    <col min="4867" max="4867" width="34.7109375" style="67" customWidth="1"/>
    <col min="4868" max="4870" width="5.7109375" style="67" customWidth="1"/>
    <col min="4871" max="4871" width="25.5703125" style="67" customWidth="1"/>
    <col min="4872" max="5116" width="9.140625" style="67"/>
    <col min="5117" max="5117" width="4" style="67" customWidth="1"/>
    <col min="5118" max="5118" width="34.7109375" style="67" customWidth="1"/>
    <col min="5119" max="5121" width="5.7109375" style="67" customWidth="1"/>
    <col min="5122" max="5122" width="5.140625" style="67" customWidth="1"/>
    <col min="5123" max="5123" width="34.7109375" style="67" customWidth="1"/>
    <col min="5124" max="5126" width="5.7109375" style="67" customWidth="1"/>
    <col min="5127" max="5127" width="25.5703125" style="67" customWidth="1"/>
    <col min="5128" max="5372" width="9.140625" style="67"/>
    <col min="5373" max="5373" width="4" style="67" customWidth="1"/>
    <col min="5374" max="5374" width="34.7109375" style="67" customWidth="1"/>
    <col min="5375" max="5377" width="5.7109375" style="67" customWidth="1"/>
    <col min="5378" max="5378" width="5.140625" style="67" customWidth="1"/>
    <col min="5379" max="5379" width="34.7109375" style="67" customWidth="1"/>
    <col min="5380" max="5382" width="5.7109375" style="67" customWidth="1"/>
    <col min="5383" max="5383" width="25.5703125" style="67" customWidth="1"/>
    <col min="5384" max="5628" width="9.140625" style="67"/>
    <col min="5629" max="5629" width="4" style="67" customWidth="1"/>
    <col min="5630" max="5630" width="34.7109375" style="67" customWidth="1"/>
    <col min="5631" max="5633" width="5.7109375" style="67" customWidth="1"/>
    <col min="5634" max="5634" width="5.140625" style="67" customWidth="1"/>
    <col min="5635" max="5635" width="34.7109375" style="67" customWidth="1"/>
    <col min="5636" max="5638" width="5.7109375" style="67" customWidth="1"/>
    <col min="5639" max="5639" width="25.5703125" style="67" customWidth="1"/>
    <col min="5640" max="5884" width="9.140625" style="67"/>
    <col min="5885" max="5885" width="4" style="67" customWidth="1"/>
    <col min="5886" max="5886" width="34.7109375" style="67" customWidth="1"/>
    <col min="5887" max="5889" width="5.7109375" style="67" customWidth="1"/>
    <col min="5890" max="5890" width="5.140625" style="67" customWidth="1"/>
    <col min="5891" max="5891" width="34.7109375" style="67" customWidth="1"/>
    <col min="5892" max="5894" width="5.7109375" style="67" customWidth="1"/>
    <col min="5895" max="5895" width="25.5703125" style="67" customWidth="1"/>
    <col min="5896" max="6140" width="9.140625" style="67"/>
    <col min="6141" max="6141" width="4" style="67" customWidth="1"/>
    <col min="6142" max="6142" width="34.7109375" style="67" customWidth="1"/>
    <col min="6143" max="6145" width="5.7109375" style="67" customWidth="1"/>
    <col min="6146" max="6146" width="5.140625" style="67" customWidth="1"/>
    <col min="6147" max="6147" width="34.7109375" style="67" customWidth="1"/>
    <col min="6148" max="6150" width="5.7109375" style="67" customWidth="1"/>
    <col min="6151" max="6151" width="25.5703125" style="67" customWidth="1"/>
    <col min="6152" max="6396" width="9.140625" style="67"/>
    <col min="6397" max="6397" width="4" style="67" customWidth="1"/>
    <col min="6398" max="6398" width="34.7109375" style="67" customWidth="1"/>
    <col min="6399" max="6401" width="5.7109375" style="67" customWidth="1"/>
    <col min="6402" max="6402" width="5.140625" style="67" customWidth="1"/>
    <col min="6403" max="6403" width="34.7109375" style="67" customWidth="1"/>
    <col min="6404" max="6406" width="5.7109375" style="67" customWidth="1"/>
    <col min="6407" max="6407" width="25.5703125" style="67" customWidth="1"/>
    <col min="6408" max="6652" width="9.140625" style="67"/>
    <col min="6653" max="6653" width="4" style="67" customWidth="1"/>
    <col min="6654" max="6654" width="34.7109375" style="67" customWidth="1"/>
    <col min="6655" max="6657" width="5.7109375" style="67" customWidth="1"/>
    <col min="6658" max="6658" width="5.140625" style="67" customWidth="1"/>
    <col min="6659" max="6659" width="34.7109375" style="67" customWidth="1"/>
    <col min="6660" max="6662" width="5.7109375" style="67" customWidth="1"/>
    <col min="6663" max="6663" width="25.5703125" style="67" customWidth="1"/>
    <col min="6664" max="6908" width="9.140625" style="67"/>
    <col min="6909" max="6909" width="4" style="67" customWidth="1"/>
    <col min="6910" max="6910" width="34.7109375" style="67" customWidth="1"/>
    <col min="6911" max="6913" width="5.7109375" style="67" customWidth="1"/>
    <col min="6914" max="6914" width="5.140625" style="67" customWidth="1"/>
    <col min="6915" max="6915" width="34.7109375" style="67" customWidth="1"/>
    <col min="6916" max="6918" width="5.7109375" style="67" customWidth="1"/>
    <col min="6919" max="6919" width="25.5703125" style="67" customWidth="1"/>
    <col min="6920" max="7164" width="9.140625" style="67"/>
    <col min="7165" max="7165" width="4" style="67" customWidth="1"/>
    <col min="7166" max="7166" width="34.7109375" style="67" customWidth="1"/>
    <col min="7167" max="7169" width="5.7109375" style="67" customWidth="1"/>
    <col min="7170" max="7170" width="5.140625" style="67" customWidth="1"/>
    <col min="7171" max="7171" width="34.7109375" style="67" customWidth="1"/>
    <col min="7172" max="7174" width="5.7109375" style="67" customWidth="1"/>
    <col min="7175" max="7175" width="25.5703125" style="67" customWidth="1"/>
    <col min="7176" max="7420" width="9.140625" style="67"/>
    <col min="7421" max="7421" width="4" style="67" customWidth="1"/>
    <col min="7422" max="7422" width="34.7109375" style="67" customWidth="1"/>
    <col min="7423" max="7425" width="5.7109375" style="67" customWidth="1"/>
    <col min="7426" max="7426" width="5.140625" style="67" customWidth="1"/>
    <col min="7427" max="7427" width="34.7109375" style="67" customWidth="1"/>
    <col min="7428" max="7430" width="5.7109375" style="67" customWidth="1"/>
    <col min="7431" max="7431" width="25.5703125" style="67" customWidth="1"/>
    <col min="7432" max="7676" width="9.140625" style="67"/>
    <col min="7677" max="7677" width="4" style="67" customWidth="1"/>
    <col min="7678" max="7678" width="34.7109375" style="67" customWidth="1"/>
    <col min="7679" max="7681" width="5.7109375" style="67" customWidth="1"/>
    <col min="7682" max="7682" width="5.140625" style="67" customWidth="1"/>
    <col min="7683" max="7683" width="34.7109375" style="67" customWidth="1"/>
    <col min="7684" max="7686" width="5.7109375" style="67" customWidth="1"/>
    <col min="7687" max="7687" width="25.5703125" style="67" customWidth="1"/>
    <col min="7688" max="7932" width="9.140625" style="67"/>
    <col min="7933" max="7933" width="4" style="67" customWidth="1"/>
    <col min="7934" max="7934" width="34.7109375" style="67" customWidth="1"/>
    <col min="7935" max="7937" width="5.7109375" style="67" customWidth="1"/>
    <col min="7938" max="7938" width="5.140625" style="67" customWidth="1"/>
    <col min="7939" max="7939" width="34.7109375" style="67" customWidth="1"/>
    <col min="7940" max="7942" width="5.7109375" style="67" customWidth="1"/>
    <col min="7943" max="7943" width="25.5703125" style="67" customWidth="1"/>
    <col min="7944" max="8188" width="9.140625" style="67"/>
    <col min="8189" max="8189" width="4" style="67" customWidth="1"/>
    <col min="8190" max="8190" width="34.7109375" style="67" customWidth="1"/>
    <col min="8191" max="8193" width="5.7109375" style="67" customWidth="1"/>
    <col min="8194" max="8194" width="5.140625" style="67" customWidth="1"/>
    <col min="8195" max="8195" width="34.7109375" style="67" customWidth="1"/>
    <col min="8196" max="8198" width="5.7109375" style="67" customWidth="1"/>
    <col min="8199" max="8199" width="25.5703125" style="67" customWidth="1"/>
    <col min="8200" max="8444" width="9.140625" style="67"/>
    <col min="8445" max="8445" width="4" style="67" customWidth="1"/>
    <col min="8446" max="8446" width="34.7109375" style="67" customWidth="1"/>
    <col min="8447" max="8449" width="5.7109375" style="67" customWidth="1"/>
    <col min="8450" max="8450" width="5.140625" style="67" customWidth="1"/>
    <col min="8451" max="8451" width="34.7109375" style="67" customWidth="1"/>
    <col min="8452" max="8454" width="5.7109375" style="67" customWidth="1"/>
    <col min="8455" max="8455" width="25.5703125" style="67" customWidth="1"/>
    <col min="8456" max="8700" width="9.140625" style="67"/>
    <col min="8701" max="8701" width="4" style="67" customWidth="1"/>
    <col min="8702" max="8702" width="34.7109375" style="67" customWidth="1"/>
    <col min="8703" max="8705" width="5.7109375" style="67" customWidth="1"/>
    <col min="8706" max="8706" width="5.140625" style="67" customWidth="1"/>
    <col min="8707" max="8707" width="34.7109375" style="67" customWidth="1"/>
    <col min="8708" max="8710" width="5.7109375" style="67" customWidth="1"/>
    <col min="8711" max="8711" width="25.5703125" style="67" customWidth="1"/>
    <col min="8712" max="8956" width="9.140625" style="67"/>
    <col min="8957" max="8957" width="4" style="67" customWidth="1"/>
    <col min="8958" max="8958" width="34.7109375" style="67" customWidth="1"/>
    <col min="8959" max="8961" width="5.7109375" style="67" customWidth="1"/>
    <col min="8962" max="8962" width="5.140625" style="67" customWidth="1"/>
    <col min="8963" max="8963" width="34.7109375" style="67" customWidth="1"/>
    <col min="8964" max="8966" width="5.7109375" style="67" customWidth="1"/>
    <col min="8967" max="8967" width="25.5703125" style="67" customWidth="1"/>
    <col min="8968" max="9212" width="9.140625" style="67"/>
    <col min="9213" max="9213" width="4" style="67" customWidth="1"/>
    <col min="9214" max="9214" width="34.7109375" style="67" customWidth="1"/>
    <col min="9215" max="9217" width="5.7109375" style="67" customWidth="1"/>
    <col min="9218" max="9218" width="5.140625" style="67" customWidth="1"/>
    <col min="9219" max="9219" width="34.7109375" style="67" customWidth="1"/>
    <col min="9220" max="9222" width="5.7109375" style="67" customWidth="1"/>
    <col min="9223" max="9223" width="25.5703125" style="67" customWidth="1"/>
    <col min="9224" max="9468" width="9.140625" style="67"/>
    <col min="9469" max="9469" width="4" style="67" customWidth="1"/>
    <col min="9470" max="9470" width="34.7109375" style="67" customWidth="1"/>
    <col min="9471" max="9473" width="5.7109375" style="67" customWidth="1"/>
    <col min="9474" max="9474" width="5.140625" style="67" customWidth="1"/>
    <col min="9475" max="9475" width="34.7109375" style="67" customWidth="1"/>
    <col min="9476" max="9478" width="5.7109375" style="67" customWidth="1"/>
    <col min="9479" max="9479" width="25.5703125" style="67" customWidth="1"/>
    <col min="9480" max="9724" width="9.140625" style="67"/>
    <col min="9725" max="9725" width="4" style="67" customWidth="1"/>
    <col min="9726" max="9726" width="34.7109375" style="67" customWidth="1"/>
    <col min="9727" max="9729" width="5.7109375" style="67" customWidth="1"/>
    <col min="9730" max="9730" width="5.140625" style="67" customWidth="1"/>
    <col min="9731" max="9731" width="34.7109375" style="67" customWidth="1"/>
    <col min="9732" max="9734" width="5.7109375" style="67" customWidth="1"/>
    <col min="9735" max="9735" width="25.5703125" style="67" customWidth="1"/>
    <col min="9736" max="9980" width="9.140625" style="67"/>
    <col min="9981" max="9981" width="4" style="67" customWidth="1"/>
    <col min="9982" max="9982" width="34.7109375" style="67" customWidth="1"/>
    <col min="9983" max="9985" width="5.7109375" style="67" customWidth="1"/>
    <col min="9986" max="9986" width="5.140625" style="67" customWidth="1"/>
    <col min="9987" max="9987" width="34.7109375" style="67" customWidth="1"/>
    <col min="9988" max="9990" width="5.7109375" style="67" customWidth="1"/>
    <col min="9991" max="9991" width="25.5703125" style="67" customWidth="1"/>
    <col min="9992" max="10236" width="9.140625" style="67"/>
    <col min="10237" max="10237" width="4" style="67" customWidth="1"/>
    <col min="10238" max="10238" width="34.7109375" style="67" customWidth="1"/>
    <col min="10239" max="10241" width="5.7109375" style="67" customWidth="1"/>
    <col min="10242" max="10242" width="5.140625" style="67" customWidth="1"/>
    <col min="10243" max="10243" width="34.7109375" style="67" customWidth="1"/>
    <col min="10244" max="10246" width="5.7109375" style="67" customWidth="1"/>
    <col min="10247" max="10247" width="25.5703125" style="67" customWidth="1"/>
    <col min="10248" max="10492" width="9.140625" style="67"/>
    <col min="10493" max="10493" width="4" style="67" customWidth="1"/>
    <col min="10494" max="10494" width="34.7109375" style="67" customWidth="1"/>
    <col min="10495" max="10497" width="5.7109375" style="67" customWidth="1"/>
    <col min="10498" max="10498" width="5.140625" style="67" customWidth="1"/>
    <col min="10499" max="10499" width="34.7109375" style="67" customWidth="1"/>
    <col min="10500" max="10502" width="5.7109375" style="67" customWidth="1"/>
    <col min="10503" max="10503" width="25.5703125" style="67" customWidth="1"/>
    <col min="10504" max="10748" width="9.140625" style="67"/>
    <col min="10749" max="10749" width="4" style="67" customWidth="1"/>
    <col min="10750" max="10750" width="34.7109375" style="67" customWidth="1"/>
    <col min="10751" max="10753" width="5.7109375" style="67" customWidth="1"/>
    <col min="10754" max="10754" width="5.140625" style="67" customWidth="1"/>
    <col min="10755" max="10755" width="34.7109375" style="67" customWidth="1"/>
    <col min="10756" max="10758" width="5.7109375" style="67" customWidth="1"/>
    <col min="10759" max="10759" width="25.5703125" style="67" customWidth="1"/>
    <col min="10760" max="11004" width="9.140625" style="67"/>
    <col min="11005" max="11005" width="4" style="67" customWidth="1"/>
    <col min="11006" max="11006" width="34.7109375" style="67" customWidth="1"/>
    <col min="11007" max="11009" width="5.7109375" style="67" customWidth="1"/>
    <col min="11010" max="11010" width="5.140625" style="67" customWidth="1"/>
    <col min="11011" max="11011" width="34.7109375" style="67" customWidth="1"/>
    <col min="11012" max="11014" width="5.7109375" style="67" customWidth="1"/>
    <col min="11015" max="11015" width="25.5703125" style="67" customWidth="1"/>
    <col min="11016" max="11260" width="9.140625" style="67"/>
    <col min="11261" max="11261" width="4" style="67" customWidth="1"/>
    <col min="11262" max="11262" width="34.7109375" style="67" customWidth="1"/>
    <col min="11263" max="11265" width="5.7109375" style="67" customWidth="1"/>
    <col min="11266" max="11266" width="5.140625" style="67" customWidth="1"/>
    <col min="11267" max="11267" width="34.7109375" style="67" customWidth="1"/>
    <col min="11268" max="11270" width="5.7109375" style="67" customWidth="1"/>
    <col min="11271" max="11271" width="25.5703125" style="67" customWidth="1"/>
    <col min="11272" max="11516" width="9.140625" style="67"/>
    <col min="11517" max="11517" width="4" style="67" customWidth="1"/>
    <col min="11518" max="11518" width="34.7109375" style="67" customWidth="1"/>
    <col min="11519" max="11521" width="5.7109375" style="67" customWidth="1"/>
    <col min="11522" max="11522" width="5.140625" style="67" customWidth="1"/>
    <col min="11523" max="11523" width="34.7109375" style="67" customWidth="1"/>
    <col min="11524" max="11526" width="5.7109375" style="67" customWidth="1"/>
    <col min="11527" max="11527" width="25.5703125" style="67" customWidth="1"/>
    <col min="11528" max="11772" width="9.140625" style="67"/>
    <col min="11773" max="11773" width="4" style="67" customWidth="1"/>
    <col min="11774" max="11774" width="34.7109375" style="67" customWidth="1"/>
    <col min="11775" max="11777" width="5.7109375" style="67" customWidth="1"/>
    <col min="11778" max="11778" width="5.140625" style="67" customWidth="1"/>
    <col min="11779" max="11779" width="34.7109375" style="67" customWidth="1"/>
    <col min="11780" max="11782" width="5.7109375" style="67" customWidth="1"/>
    <col min="11783" max="11783" width="25.5703125" style="67" customWidth="1"/>
    <col min="11784" max="12028" width="9.140625" style="67"/>
    <col min="12029" max="12029" width="4" style="67" customWidth="1"/>
    <col min="12030" max="12030" width="34.7109375" style="67" customWidth="1"/>
    <col min="12031" max="12033" width="5.7109375" style="67" customWidth="1"/>
    <col min="12034" max="12034" width="5.140625" style="67" customWidth="1"/>
    <col min="12035" max="12035" width="34.7109375" style="67" customWidth="1"/>
    <col min="12036" max="12038" width="5.7109375" style="67" customWidth="1"/>
    <col min="12039" max="12039" width="25.5703125" style="67" customWidth="1"/>
    <col min="12040" max="12284" width="9.140625" style="67"/>
    <col min="12285" max="12285" width="4" style="67" customWidth="1"/>
    <col min="12286" max="12286" width="34.7109375" style="67" customWidth="1"/>
    <col min="12287" max="12289" width="5.7109375" style="67" customWidth="1"/>
    <col min="12290" max="12290" width="5.140625" style="67" customWidth="1"/>
    <col min="12291" max="12291" width="34.7109375" style="67" customWidth="1"/>
    <col min="12292" max="12294" width="5.7109375" style="67" customWidth="1"/>
    <col min="12295" max="12295" width="25.5703125" style="67" customWidth="1"/>
    <col min="12296" max="12540" width="9.140625" style="67"/>
    <col min="12541" max="12541" width="4" style="67" customWidth="1"/>
    <col min="12542" max="12542" width="34.7109375" style="67" customWidth="1"/>
    <col min="12543" max="12545" width="5.7109375" style="67" customWidth="1"/>
    <col min="12546" max="12546" width="5.140625" style="67" customWidth="1"/>
    <col min="12547" max="12547" width="34.7109375" style="67" customWidth="1"/>
    <col min="12548" max="12550" width="5.7109375" style="67" customWidth="1"/>
    <col min="12551" max="12551" width="25.5703125" style="67" customWidth="1"/>
    <col min="12552" max="12796" width="9.140625" style="67"/>
    <col min="12797" max="12797" width="4" style="67" customWidth="1"/>
    <col min="12798" max="12798" width="34.7109375" style="67" customWidth="1"/>
    <col min="12799" max="12801" width="5.7109375" style="67" customWidth="1"/>
    <col min="12802" max="12802" width="5.140625" style="67" customWidth="1"/>
    <col min="12803" max="12803" width="34.7109375" style="67" customWidth="1"/>
    <col min="12804" max="12806" width="5.7109375" style="67" customWidth="1"/>
    <col min="12807" max="12807" width="25.5703125" style="67" customWidth="1"/>
    <col min="12808" max="13052" width="9.140625" style="67"/>
    <col min="13053" max="13053" width="4" style="67" customWidth="1"/>
    <col min="13054" max="13054" width="34.7109375" style="67" customWidth="1"/>
    <col min="13055" max="13057" width="5.7109375" style="67" customWidth="1"/>
    <col min="13058" max="13058" width="5.140625" style="67" customWidth="1"/>
    <col min="13059" max="13059" width="34.7109375" style="67" customWidth="1"/>
    <col min="13060" max="13062" width="5.7109375" style="67" customWidth="1"/>
    <col min="13063" max="13063" width="25.5703125" style="67" customWidth="1"/>
    <col min="13064" max="13308" width="9.140625" style="67"/>
    <col min="13309" max="13309" width="4" style="67" customWidth="1"/>
    <col min="13310" max="13310" width="34.7109375" style="67" customWidth="1"/>
    <col min="13311" max="13313" width="5.7109375" style="67" customWidth="1"/>
    <col min="13314" max="13314" width="5.140625" style="67" customWidth="1"/>
    <col min="13315" max="13315" width="34.7109375" style="67" customWidth="1"/>
    <col min="13316" max="13318" width="5.7109375" style="67" customWidth="1"/>
    <col min="13319" max="13319" width="25.5703125" style="67" customWidth="1"/>
    <col min="13320" max="13564" width="9.140625" style="67"/>
    <col min="13565" max="13565" width="4" style="67" customWidth="1"/>
    <col min="13566" max="13566" width="34.7109375" style="67" customWidth="1"/>
    <col min="13567" max="13569" width="5.7109375" style="67" customWidth="1"/>
    <col min="13570" max="13570" width="5.140625" style="67" customWidth="1"/>
    <col min="13571" max="13571" width="34.7109375" style="67" customWidth="1"/>
    <col min="13572" max="13574" width="5.7109375" style="67" customWidth="1"/>
    <col min="13575" max="13575" width="25.5703125" style="67" customWidth="1"/>
    <col min="13576" max="13820" width="9.140625" style="67"/>
    <col min="13821" max="13821" width="4" style="67" customWidth="1"/>
    <col min="13822" max="13822" width="34.7109375" style="67" customWidth="1"/>
    <col min="13823" max="13825" width="5.7109375" style="67" customWidth="1"/>
    <col min="13826" max="13826" width="5.140625" style="67" customWidth="1"/>
    <col min="13827" max="13827" width="34.7109375" style="67" customWidth="1"/>
    <col min="13828" max="13830" width="5.7109375" style="67" customWidth="1"/>
    <col min="13831" max="13831" width="25.5703125" style="67" customWidth="1"/>
    <col min="13832" max="14076" width="9.140625" style="67"/>
    <col min="14077" max="14077" width="4" style="67" customWidth="1"/>
    <col min="14078" max="14078" width="34.7109375" style="67" customWidth="1"/>
    <col min="14079" max="14081" width="5.7109375" style="67" customWidth="1"/>
    <col min="14082" max="14082" width="5.140625" style="67" customWidth="1"/>
    <col min="14083" max="14083" width="34.7109375" style="67" customWidth="1"/>
    <col min="14084" max="14086" width="5.7109375" style="67" customWidth="1"/>
    <col min="14087" max="14087" width="25.5703125" style="67" customWidth="1"/>
    <col min="14088" max="14332" width="9.140625" style="67"/>
    <col min="14333" max="14333" width="4" style="67" customWidth="1"/>
    <col min="14334" max="14334" width="34.7109375" style="67" customWidth="1"/>
    <col min="14335" max="14337" width="5.7109375" style="67" customWidth="1"/>
    <col min="14338" max="14338" width="5.140625" style="67" customWidth="1"/>
    <col min="14339" max="14339" width="34.7109375" style="67" customWidth="1"/>
    <col min="14340" max="14342" width="5.7109375" style="67" customWidth="1"/>
    <col min="14343" max="14343" width="25.5703125" style="67" customWidth="1"/>
    <col min="14344" max="14588" width="9.140625" style="67"/>
    <col min="14589" max="14589" width="4" style="67" customWidth="1"/>
    <col min="14590" max="14590" width="34.7109375" style="67" customWidth="1"/>
    <col min="14591" max="14593" width="5.7109375" style="67" customWidth="1"/>
    <col min="14594" max="14594" width="5.140625" style="67" customWidth="1"/>
    <col min="14595" max="14595" width="34.7109375" style="67" customWidth="1"/>
    <col min="14596" max="14598" width="5.7109375" style="67" customWidth="1"/>
    <col min="14599" max="14599" width="25.5703125" style="67" customWidth="1"/>
    <col min="14600" max="14844" width="9.140625" style="67"/>
    <col min="14845" max="14845" width="4" style="67" customWidth="1"/>
    <col min="14846" max="14846" width="34.7109375" style="67" customWidth="1"/>
    <col min="14847" max="14849" width="5.7109375" style="67" customWidth="1"/>
    <col min="14850" max="14850" width="5.140625" style="67" customWidth="1"/>
    <col min="14851" max="14851" width="34.7109375" style="67" customWidth="1"/>
    <col min="14852" max="14854" width="5.7109375" style="67" customWidth="1"/>
    <col min="14855" max="14855" width="25.5703125" style="67" customWidth="1"/>
    <col min="14856" max="15100" width="9.140625" style="67"/>
    <col min="15101" max="15101" width="4" style="67" customWidth="1"/>
    <col min="15102" max="15102" width="34.7109375" style="67" customWidth="1"/>
    <col min="15103" max="15105" width="5.7109375" style="67" customWidth="1"/>
    <col min="15106" max="15106" width="5.140625" style="67" customWidth="1"/>
    <col min="15107" max="15107" width="34.7109375" style="67" customWidth="1"/>
    <col min="15108" max="15110" width="5.7109375" style="67" customWidth="1"/>
    <col min="15111" max="15111" width="25.5703125" style="67" customWidth="1"/>
    <col min="15112" max="15356" width="9.140625" style="67"/>
    <col min="15357" max="15357" width="4" style="67" customWidth="1"/>
    <col min="15358" max="15358" width="34.7109375" style="67" customWidth="1"/>
    <col min="15359" max="15361" width="5.7109375" style="67" customWidth="1"/>
    <col min="15362" max="15362" width="5.140625" style="67" customWidth="1"/>
    <col min="15363" max="15363" width="34.7109375" style="67" customWidth="1"/>
    <col min="15364" max="15366" width="5.7109375" style="67" customWidth="1"/>
    <col min="15367" max="15367" width="25.5703125" style="67" customWidth="1"/>
    <col min="15368" max="15612" width="9.140625" style="67"/>
    <col min="15613" max="15613" width="4" style="67" customWidth="1"/>
    <col min="15614" max="15614" width="34.7109375" style="67" customWidth="1"/>
    <col min="15615" max="15617" width="5.7109375" style="67" customWidth="1"/>
    <col min="15618" max="15618" width="5.140625" style="67" customWidth="1"/>
    <col min="15619" max="15619" width="34.7109375" style="67" customWidth="1"/>
    <col min="15620" max="15622" width="5.7109375" style="67" customWidth="1"/>
    <col min="15623" max="15623" width="25.5703125" style="67" customWidth="1"/>
    <col min="15624" max="15868" width="9.140625" style="67"/>
    <col min="15869" max="15869" width="4" style="67" customWidth="1"/>
    <col min="15870" max="15870" width="34.7109375" style="67" customWidth="1"/>
    <col min="15871" max="15873" width="5.7109375" style="67" customWidth="1"/>
    <col min="15874" max="15874" width="5.140625" style="67" customWidth="1"/>
    <col min="15875" max="15875" width="34.7109375" style="67" customWidth="1"/>
    <col min="15876" max="15878" width="5.7109375" style="67" customWidth="1"/>
    <col min="15879" max="15879" width="25.5703125" style="67" customWidth="1"/>
    <col min="15880" max="16124" width="9.140625" style="67"/>
    <col min="16125" max="16125" width="4" style="67" customWidth="1"/>
    <col min="16126" max="16126" width="34.7109375" style="67" customWidth="1"/>
    <col min="16127" max="16129" width="5.7109375" style="67" customWidth="1"/>
    <col min="16130" max="16130" width="5.140625" style="67" customWidth="1"/>
    <col min="16131" max="16131" width="34.7109375" style="67" customWidth="1"/>
    <col min="16132" max="16134" width="5.7109375" style="67" customWidth="1"/>
    <col min="16135" max="16135" width="25.5703125" style="67" customWidth="1"/>
    <col min="16136" max="16384" width="9.140625" style="67"/>
  </cols>
  <sheetData>
    <row r="1" spans="1:15">
      <c r="A1" s="135"/>
      <c r="B1" s="136"/>
      <c r="C1" s="137"/>
      <c r="D1" s="138"/>
      <c r="E1" s="138"/>
      <c r="F1" s="138"/>
      <c r="G1" s="138"/>
      <c r="H1" s="138"/>
    </row>
    <row r="2" spans="1:15" ht="26.25">
      <c r="A2" s="62"/>
      <c r="B2" s="104" t="s">
        <v>20</v>
      </c>
      <c r="C2" s="63"/>
      <c r="D2" s="64"/>
      <c r="E2" s="65"/>
      <c r="F2" s="64"/>
      <c r="G2" s="64"/>
      <c r="H2" s="145"/>
      <c r="I2" s="64"/>
      <c r="J2" s="66"/>
      <c r="K2" s="66"/>
      <c r="L2" s="66"/>
      <c r="M2" s="66"/>
      <c r="N2" s="66"/>
      <c r="O2" s="66"/>
    </row>
    <row r="3" spans="1:15" ht="20.25">
      <c r="A3" s="68"/>
      <c r="B3" s="69"/>
      <c r="C3" s="70"/>
      <c r="D3" s="71"/>
      <c r="E3" s="71"/>
      <c r="F3" s="71"/>
      <c r="G3" s="72"/>
      <c r="H3" s="138"/>
    </row>
    <row r="4" spans="1:15" ht="26.25">
      <c r="A4" s="73"/>
      <c r="B4" s="140" t="s">
        <v>88</v>
      </c>
      <c r="C4" s="141"/>
      <c r="D4" s="139"/>
      <c r="E4" s="64"/>
      <c r="F4" s="64"/>
      <c r="G4" s="72"/>
      <c r="H4" s="138"/>
    </row>
    <row r="5" spans="1:15" ht="17.25" thickBot="1">
      <c r="A5" s="74"/>
      <c r="B5" s="75"/>
      <c r="C5" s="149"/>
      <c r="D5" s="73" t="s">
        <v>94</v>
      </c>
      <c r="E5" s="71"/>
      <c r="F5" s="71"/>
      <c r="G5" s="71"/>
      <c r="H5" s="138"/>
    </row>
    <row r="6" spans="1:15" ht="21" customHeight="1" thickBot="1">
      <c r="A6" s="62">
        <v>1</v>
      </c>
      <c r="B6" s="206" t="s">
        <v>80</v>
      </c>
      <c r="C6" s="204">
        <v>179</v>
      </c>
      <c r="D6" s="77">
        <v>13</v>
      </c>
      <c r="E6" s="77"/>
      <c r="F6" s="77"/>
      <c r="G6" s="62"/>
      <c r="H6" s="138"/>
    </row>
    <row r="7" spans="1:15" ht="21" customHeight="1" thickBot="1">
      <c r="A7" s="78"/>
      <c r="B7" s="203" t="s">
        <v>81</v>
      </c>
      <c r="C7" s="204">
        <v>181</v>
      </c>
      <c r="D7" s="185"/>
      <c r="E7" s="186" t="s">
        <v>63</v>
      </c>
      <c r="F7" s="186"/>
      <c r="G7" s="73" t="s">
        <v>94</v>
      </c>
      <c r="H7" s="138"/>
    </row>
    <row r="8" spans="1:15" ht="21" customHeight="1" thickBot="1">
      <c r="A8" s="62"/>
      <c r="B8" s="187"/>
      <c r="C8" s="188">
        <f>C6+C7</f>
        <v>360</v>
      </c>
      <c r="D8" s="186"/>
      <c r="E8" s="249" t="s">
        <v>80</v>
      </c>
      <c r="F8" s="250">
        <v>145</v>
      </c>
      <c r="G8" s="81">
        <v>9</v>
      </c>
      <c r="H8" s="138"/>
    </row>
    <row r="9" spans="1:15" ht="21" customHeight="1" thickBot="1">
      <c r="A9" s="78"/>
      <c r="B9" s="187"/>
      <c r="C9" s="189"/>
      <c r="D9" s="186"/>
      <c r="E9" s="251" t="s">
        <v>81</v>
      </c>
      <c r="F9" s="252">
        <v>159</v>
      </c>
      <c r="G9" s="81"/>
      <c r="H9" s="138"/>
    </row>
    <row r="10" spans="1:15" ht="21" customHeight="1" thickBot="1">
      <c r="A10" s="78">
        <v>4</v>
      </c>
      <c r="B10" s="156" t="s">
        <v>84</v>
      </c>
      <c r="C10" s="253">
        <v>107</v>
      </c>
      <c r="D10" s="190">
        <v>14</v>
      </c>
      <c r="E10" s="191"/>
      <c r="F10" s="188">
        <f>F8+F9</f>
        <v>304</v>
      </c>
      <c r="G10" s="235"/>
      <c r="H10" s="138"/>
    </row>
    <row r="11" spans="1:15" ht="21.75" customHeight="1" thickBot="1">
      <c r="A11" s="78"/>
      <c r="B11" s="254" t="s">
        <v>85</v>
      </c>
      <c r="C11" s="255">
        <v>161</v>
      </c>
      <c r="D11" s="186"/>
      <c r="E11" s="187"/>
      <c r="F11" s="189"/>
      <c r="G11" s="235"/>
      <c r="H11" s="138"/>
    </row>
    <row r="12" spans="1:15" ht="18.75" thickBot="1">
      <c r="A12" s="72"/>
      <c r="B12" s="192"/>
      <c r="C12" s="188">
        <f>C10+C11</f>
        <v>268</v>
      </c>
      <c r="D12" s="194"/>
      <c r="E12" s="195"/>
      <c r="F12" s="198"/>
      <c r="G12" s="235"/>
      <c r="H12" s="138"/>
    </row>
    <row r="13" spans="1:15" ht="18">
      <c r="A13" s="109"/>
      <c r="B13" s="110"/>
      <c r="C13" s="199"/>
      <c r="D13" s="112"/>
      <c r="E13" s="113"/>
      <c r="F13" s="207"/>
      <c r="G13" s="236"/>
      <c r="H13" s="138"/>
    </row>
    <row r="14" spans="1:15" ht="18.75" customHeight="1" thickBot="1">
      <c r="A14" s="109"/>
      <c r="B14" s="116"/>
      <c r="C14" s="200"/>
      <c r="D14" s="118"/>
      <c r="E14" s="119"/>
      <c r="F14" s="208"/>
      <c r="G14" s="237"/>
      <c r="H14" s="138"/>
    </row>
    <row r="15" spans="1:15" ht="21" customHeight="1" thickBot="1">
      <c r="A15" s="109">
        <v>2</v>
      </c>
      <c r="B15" s="206" t="s">
        <v>86</v>
      </c>
      <c r="C15" s="204">
        <v>151</v>
      </c>
      <c r="D15" s="77">
        <v>15</v>
      </c>
      <c r="E15" s="77"/>
      <c r="F15" s="184"/>
      <c r="G15" s="236"/>
      <c r="H15" s="138"/>
    </row>
    <row r="16" spans="1:15" ht="21" customHeight="1" thickBot="1">
      <c r="A16" s="112"/>
      <c r="B16" s="206" t="s">
        <v>87</v>
      </c>
      <c r="C16" s="204">
        <v>181</v>
      </c>
      <c r="D16" s="185"/>
      <c r="E16" s="186"/>
      <c r="F16" s="189"/>
      <c r="G16" s="238"/>
      <c r="H16" s="138"/>
    </row>
    <row r="17" spans="1:8" ht="21" customHeight="1" thickBot="1">
      <c r="A17" s="125"/>
      <c r="B17" s="187"/>
      <c r="C17" s="188">
        <f>C15+C16</f>
        <v>332</v>
      </c>
      <c r="D17" s="186"/>
      <c r="E17" s="239" t="s">
        <v>86</v>
      </c>
      <c r="F17" s="240">
        <v>147</v>
      </c>
      <c r="G17" s="110">
        <v>10</v>
      </c>
      <c r="H17" s="138"/>
    </row>
    <row r="18" spans="1:8" ht="21" customHeight="1" thickBot="1">
      <c r="A18" s="112"/>
      <c r="B18" s="187"/>
      <c r="C18" s="189"/>
      <c r="D18" s="186"/>
      <c r="E18" s="239" t="s">
        <v>87</v>
      </c>
      <c r="F18" s="241">
        <v>185</v>
      </c>
      <c r="G18" s="126"/>
      <c r="H18" s="138"/>
    </row>
    <row r="19" spans="1:8" ht="21" customHeight="1" thickBot="1">
      <c r="A19" s="125">
        <v>3</v>
      </c>
      <c r="B19" s="156" t="s">
        <v>82</v>
      </c>
      <c r="C19" s="253">
        <v>165</v>
      </c>
      <c r="D19" s="190">
        <v>16</v>
      </c>
      <c r="E19" s="191"/>
      <c r="F19" s="188">
        <f>F17+F18</f>
        <v>332</v>
      </c>
      <c r="G19" s="126"/>
      <c r="H19" s="138"/>
    </row>
    <row r="20" spans="1:8" ht="21" customHeight="1" thickBot="1">
      <c r="A20" s="125"/>
      <c r="B20" s="254" t="s">
        <v>83</v>
      </c>
      <c r="C20" s="255">
        <v>144</v>
      </c>
      <c r="D20" s="186"/>
      <c r="E20" s="187"/>
      <c r="F20" s="186"/>
      <c r="G20" s="115"/>
      <c r="H20" s="138"/>
    </row>
    <row r="21" spans="1:8" ht="18.75" thickBot="1">
      <c r="A21" s="125"/>
      <c r="B21" s="192"/>
      <c r="C21" s="188">
        <f>C19+C20</f>
        <v>309</v>
      </c>
      <c r="D21" s="194"/>
      <c r="E21" s="195"/>
      <c r="F21" s="196"/>
      <c r="G21" s="183"/>
      <c r="H21" s="138"/>
    </row>
    <row r="22" spans="1:8">
      <c r="A22" s="127"/>
      <c r="B22" s="119"/>
      <c r="C22" s="128"/>
      <c r="D22" s="129"/>
      <c r="E22" s="129"/>
      <c r="F22" s="129"/>
      <c r="G22" s="183"/>
      <c r="H22" s="138"/>
    </row>
    <row r="23" spans="1:8">
      <c r="A23" s="127"/>
      <c r="B23" s="113"/>
      <c r="C23" s="130"/>
      <c r="D23" s="131"/>
      <c r="E23" s="131"/>
      <c r="F23" s="131"/>
      <c r="G23" s="183"/>
      <c r="H23" s="138"/>
    </row>
    <row r="24" spans="1:8">
      <c r="A24" s="127"/>
      <c r="B24" s="113"/>
      <c r="C24" s="130"/>
      <c r="D24" s="131"/>
      <c r="E24" s="131"/>
      <c r="F24" s="131"/>
      <c r="G24" s="133" t="s">
        <v>58</v>
      </c>
    </row>
    <row r="25" spans="1:8">
      <c r="A25" s="125"/>
      <c r="B25" s="115"/>
      <c r="C25" s="132"/>
      <c r="D25" s="109"/>
      <c r="E25" s="109"/>
      <c r="F25" s="109"/>
      <c r="G25" s="134" t="s">
        <v>57</v>
      </c>
    </row>
    <row r="26" spans="1:8">
      <c r="A26" s="125"/>
      <c r="B26" s="115"/>
      <c r="C26" s="132"/>
      <c r="D26" s="109"/>
      <c r="E26" s="109"/>
      <c r="F26" s="109"/>
      <c r="G26" s="108" t="s">
        <v>59</v>
      </c>
    </row>
    <row r="27" spans="1:8">
      <c r="A27" s="125"/>
      <c r="B27" s="115"/>
      <c r="C27" s="132"/>
      <c r="D27" s="109"/>
      <c r="E27" s="109"/>
      <c r="F27" s="109"/>
      <c r="G27" s="109"/>
    </row>
  </sheetData>
  <pageMargins left="0.7" right="0.7" top="0.78740157499999996" bottom="0.78740157499999996" header="0.3" footer="0.3"/>
  <pageSetup paperSize="9" scale="93" orientation="landscape" horizontalDpi="0" verticalDpi="0" r:id="rId1"/>
  <rowBreaks count="1" manualBreakCount="1">
    <brk id="27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M35"/>
  <sheetViews>
    <sheetView zoomScale="140" zoomScaleNormal="140" workbookViewId="0"/>
  </sheetViews>
  <sheetFormatPr defaultRowHeight="15"/>
  <cols>
    <col min="4" max="4" width="22" customWidth="1"/>
  </cols>
  <sheetData>
    <row r="2" spans="2:13">
      <c r="C2" s="13"/>
      <c r="D2" s="13"/>
      <c r="E2" s="13" t="s">
        <v>20</v>
      </c>
      <c r="F2" s="13"/>
      <c r="G2" s="13"/>
      <c r="H2" s="13"/>
      <c r="I2" s="14"/>
      <c r="J2" s="15"/>
      <c r="K2" s="12"/>
      <c r="L2" s="12" t="s">
        <v>95</v>
      </c>
      <c r="M2" s="12"/>
    </row>
    <row r="6" spans="2:13" ht="15.75">
      <c r="B6" s="162" t="s">
        <v>0</v>
      </c>
      <c r="C6" s="162" t="s">
        <v>1</v>
      </c>
      <c r="D6" s="163" t="s">
        <v>2</v>
      </c>
      <c r="E6" s="162" t="s">
        <v>67</v>
      </c>
      <c r="F6" s="162" t="s">
        <v>5</v>
      </c>
      <c r="G6" s="162" t="s">
        <v>6</v>
      </c>
      <c r="H6" s="162" t="s">
        <v>7</v>
      </c>
      <c r="I6" s="162" t="s">
        <v>8</v>
      </c>
      <c r="J6" s="162" t="s">
        <v>11</v>
      </c>
      <c r="K6" s="164" t="s">
        <v>68</v>
      </c>
      <c r="L6" s="164" t="s">
        <v>69</v>
      </c>
      <c r="M6" s="164" t="s">
        <v>70</v>
      </c>
    </row>
    <row r="7" spans="2:13" ht="15.75">
      <c r="B7" s="291">
        <v>1</v>
      </c>
      <c r="C7" s="166">
        <v>103</v>
      </c>
      <c r="D7" s="271" t="s">
        <v>78</v>
      </c>
      <c r="E7" s="262"/>
      <c r="F7" s="262">
        <v>120</v>
      </c>
      <c r="G7" s="262">
        <v>118</v>
      </c>
      <c r="H7" s="262">
        <v>142</v>
      </c>
      <c r="I7" s="262">
        <v>103</v>
      </c>
      <c r="J7" s="167">
        <f>SUM(E7:I7)</f>
        <v>483</v>
      </c>
      <c r="K7" s="292">
        <f>SUM(J7:J9)</f>
        <v>1932</v>
      </c>
      <c r="L7" s="168">
        <f>AVERAGE(F7:I7)</f>
        <v>120.75</v>
      </c>
      <c r="M7" s="288">
        <v>0</v>
      </c>
    </row>
    <row r="8" spans="2:13" ht="15.75">
      <c r="B8" s="291"/>
      <c r="C8" s="262">
        <v>207</v>
      </c>
      <c r="D8" s="271" t="s">
        <v>80</v>
      </c>
      <c r="E8" s="262"/>
      <c r="F8" s="262">
        <v>165</v>
      </c>
      <c r="G8" s="262">
        <v>183</v>
      </c>
      <c r="H8" s="262">
        <v>192</v>
      </c>
      <c r="I8" s="262">
        <v>137</v>
      </c>
      <c r="J8" s="167">
        <f>SUM(E8:I8)</f>
        <v>677</v>
      </c>
      <c r="K8" s="293"/>
      <c r="L8" s="168">
        <f>AVERAGE(F8:I8)</f>
        <v>169.25</v>
      </c>
      <c r="M8" s="289"/>
    </row>
    <row r="9" spans="2:13" ht="15.75">
      <c r="B9" s="291"/>
      <c r="C9" s="262">
        <v>305</v>
      </c>
      <c r="D9" s="271" t="s">
        <v>76</v>
      </c>
      <c r="E9" s="262">
        <v>40</v>
      </c>
      <c r="F9" s="262">
        <v>225</v>
      </c>
      <c r="G9" s="262">
        <v>174</v>
      </c>
      <c r="H9" s="262">
        <v>176</v>
      </c>
      <c r="I9" s="262">
        <v>157</v>
      </c>
      <c r="J9" s="167">
        <f>SUM(E9:I9)</f>
        <v>772</v>
      </c>
      <c r="K9" s="293"/>
      <c r="L9" s="168">
        <f>AVERAGE(F9:I9)</f>
        <v>183</v>
      </c>
      <c r="M9" s="289"/>
    </row>
    <row r="10" spans="2:13" ht="18.75">
      <c r="B10" s="291"/>
      <c r="C10" s="178"/>
      <c r="D10" s="272" t="s">
        <v>14</v>
      </c>
      <c r="E10" s="167"/>
      <c r="F10" s="170">
        <f>SUM(F7:F9)</f>
        <v>510</v>
      </c>
      <c r="G10" s="170">
        <f>SUM(G7:G9)</f>
        <v>475</v>
      </c>
      <c r="H10" s="170">
        <f>SUM(H7:H9)</f>
        <v>510</v>
      </c>
      <c r="I10" s="170">
        <f>SUM(I7:I9)</f>
        <v>397</v>
      </c>
      <c r="J10" s="170"/>
      <c r="K10" s="294"/>
      <c r="L10" s="168"/>
      <c r="M10" s="290"/>
    </row>
    <row r="11" spans="2:13" ht="18">
      <c r="B11" s="263"/>
      <c r="C11" s="172"/>
      <c r="D11" s="182"/>
      <c r="E11" s="174"/>
      <c r="F11" s="174"/>
      <c r="G11" s="174"/>
      <c r="H11" s="174"/>
      <c r="I11" s="174"/>
      <c r="J11" s="174"/>
      <c r="K11" s="175"/>
      <c r="L11" s="176"/>
      <c r="M11" s="264"/>
    </row>
    <row r="12" spans="2:13" ht="15.75">
      <c r="B12" s="291">
        <v>2</v>
      </c>
      <c r="C12" s="262">
        <v>102</v>
      </c>
      <c r="D12" s="271" t="s">
        <v>71</v>
      </c>
      <c r="E12" s="262"/>
      <c r="F12" s="262">
        <v>164</v>
      </c>
      <c r="G12" s="262">
        <v>166</v>
      </c>
      <c r="H12" s="262">
        <v>150</v>
      </c>
      <c r="I12" s="262">
        <v>152</v>
      </c>
      <c r="J12" s="167">
        <f>SUM(E12:I12)</f>
        <v>632</v>
      </c>
      <c r="K12" s="292">
        <f>SUM(J12:J14)</f>
        <v>1882</v>
      </c>
      <c r="L12" s="168">
        <f>AVERAGE(F12:I12)</f>
        <v>158</v>
      </c>
      <c r="M12" s="288">
        <f>K7-K12</f>
        <v>50</v>
      </c>
    </row>
    <row r="13" spans="2:13" ht="15.75">
      <c r="B13" s="291"/>
      <c r="C13" s="262">
        <v>203</v>
      </c>
      <c r="D13" s="271" t="s">
        <v>87</v>
      </c>
      <c r="E13" s="262">
        <v>40</v>
      </c>
      <c r="F13" s="262">
        <v>162</v>
      </c>
      <c r="G13" s="262">
        <v>153</v>
      </c>
      <c r="H13" s="262">
        <v>154</v>
      </c>
      <c r="I13" s="262">
        <v>145</v>
      </c>
      <c r="J13" s="167">
        <f>SUM(E13:I13)</f>
        <v>654</v>
      </c>
      <c r="K13" s="293"/>
      <c r="L13" s="168">
        <f>AVERAGE(F13:I13)</f>
        <v>153.5</v>
      </c>
      <c r="M13" s="289"/>
    </row>
    <row r="14" spans="2:13" ht="15.75">
      <c r="B14" s="291"/>
      <c r="C14" s="262">
        <v>301</v>
      </c>
      <c r="D14" s="271" t="s">
        <v>72</v>
      </c>
      <c r="E14" s="262">
        <v>40</v>
      </c>
      <c r="F14" s="262">
        <v>147</v>
      </c>
      <c r="G14" s="262">
        <v>130</v>
      </c>
      <c r="H14" s="262">
        <v>116</v>
      </c>
      <c r="I14" s="262">
        <v>163</v>
      </c>
      <c r="J14" s="167">
        <f>SUM(E14:I14)</f>
        <v>596</v>
      </c>
      <c r="K14" s="293"/>
      <c r="L14" s="168">
        <f>AVERAGE(F14:I14)</f>
        <v>139</v>
      </c>
      <c r="M14" s="289"/>
    </row>
    <row r="15" spans="2:13" ht="18.75">
      <c r="B15" s="291"/>
      <c r="C15" s="178"/>
      <c r="D15" s="272" t="s">
        <v>23</v>
      </c>
      <c r="E15" s="167"/>
      <c r="F15" s="170">
        <f>SUM(F12:F14)</f>
        <v>473</v>
      </c>
      <c r="G15" s="170">
        <f>SUM(G12:G14)</f>
        <v>449</v>
      </c>
      <c r="H15" s="170">
        <f>SUM(H12:H14)</f>
        <v>420</v>
      </c>
      <c r="I15" s="170">
        <f>SUM(I12:I14)</f>
        <v>460</v>
      </c>
      <c r="J15" s="170"/>
      <c r="K15" s="294"/>
      <c r="L15" s="168"/>
      <c r="M15" s="290"/>
    </row>
    <row r="16" spans="2:13" ht="18">
      <c r="B16" s="263"/>
      <c r="C16" s="265"/>
      <c r="D16" s="182"/>
      <c r="E16" s="174"/>
      <c r="F16" s="174"/>
      <c r="G16" s="174"/>
      <c r="H16" s="174"/>
      <c r="I16" s="174"/>
      <c r="J16" s="174"/>
      <c r="K16" s="175"/>
      <c r="L16" s="176"/>
      <c r="M16" s="264"/>
    </row>
    <row r="17" spans="2:13" ht="15.75">
      <c r="B17" s="291">
        <v>3</v>
      </c>
      <c r="C17" s="261">
        <v>104</v>
      </c>
      <c r="D17" s="271" t="s">
        <v>77</v>
      </c>
      <c r="E17" s="261"/>
      <c r="F17" s="261">
        <v>98</v>
      </c>
      <c r="G17" s="261">
        <v>94</v>
      </c>
      <c r="H17" s="261">
        <v>99</v>
      </c>
      <c r="I17" s="261">
        <v>75</v>
      </c>
      <c r="J17" s="167">
        <f>SUM(E17:I17)</f>
        <v>366</v>
      </c>
      <c r="K17" s="292">
        <f>SUM(J17:J19)</f>
        <v>1565</v>
      </c>
      <c r="L17" s="168">
        <f>AVERAGE(F17:I17)</f>
        <v>91.5</v>
      </c>
      <c r="M17" s="288">
        <f>K7-K17</f>
        <v>367</v>
      </c>
    </row>
    <row r="18" spans="2:13" ht="15.75">
      <c r="B18" s="291"/>
      <c r="C18" s="261">
        <v>206</v>
      </c>
      <c r="D18" s="271" t="s">
        <v>83</v>
      </c>
      <c r="E18" s="261"/>
      <c r="F18" s="261">
        <v>114</v>
      </c>
      <c r="G18" s="261">
        <v>100</v>
      </c>
      <c r="H18" s="261">
        <v>126</v>
      </c>
      <c r="I18" s="261">
        <v>139</v>
      </c>
      <c r="J18" s="167">
        <f>SUM(E18:I18)</f>
        <v>479</v>
      </c>
      <c r="K18" s="293"/>
      <c r="L18" s="168">
        <f>AVERAGE(F18:I18)</f>
        <v>119.75</v>
      </c>
      <c r="M18" s="289"/>
    </row>
    <row r="19" spans="2:13" ht="15.75">
      <c r="B19" s="291"/>
      <c r="C19" s="261">
        <v>209</v>
      </c>
      <c r="D19" s="271" t="s">
        <v>82</v>
      </c>
      <c r="E19" s="261"/>
      <c r="F19" s="261">
        <v>164</v>
      </c>
      <c r="G19" s="261">
        <v>180</v>
      </c>
      <c r="H19" s="261">
        <v>185</v>
      </c>
      <c r="I19" s="261">
        <v>191</v>
      </c>
      <c r="J19" s="167">
        <f>SUM(E19:I19)</f>
        <v>720</v>
      </c>
      <c r="K19" s="293"/>
      <c r="L19" s="168">
        <f>AVERAGE(F19:I19)</f>
        <v>180</v>
      </c>
      <c r="M19" s="289"/>
    </row>
    <row r="20" spans="2:13" ht="18.75">
      <c r="B20" s="291"/>
      <c r="C20" s="178"/>
      <c r="D20" s="272" t="s">
        <v>14</v>
      </c>
      <c r="E20" s="167"/>
      <c r="F20" s="170">
        <f>SUM(F17:F19)</f>
        <v>376</v>
      </c>
      <c r="G20" s="170">
        <f>SUM(G17:G19)</f>
        <v>374</v>
      </c>
      <c r="H20" s="170">
        <f>SUM(H17:H19)</f>
        <v>410</v>
      </c>
      <c r="I20" s="170">
        <f>SUM(I17:I19)</f>
        <v>405</v>
      </c>
      <c r="J20" s="170"/>
      <c r="K20" s="294"/>
      <c r="L20" s="168"/>
      <c r="M20" s="290"/>
    </row>
    <row r="21" spans="2:13" ht="18">
      <c r="B21" s="263"/>
      <c r="C21" s="172"/>
      <c r="D21" s="182"/>
      <c r="E21" s="174"/>
      <c r="F21" s="174"/>
      <c r="G21" s="174"/>
      <c r="H21" s="174"/>
      <c r="I21" s="174"/>
      <c r="J21" s="174"/>
      <c r="K21" s="175"/>
      <c r="L21" s="176"/>
      <c r="M21" s="264"/>
    </row>
    <row r="22" spans="2:13" ht="15.75">
      <c r="B22" s="291">
        <v>4</v>
      </c>
      <c r="C22" s="261">
        <v>105</v>
      </c>
      <c r="D22" s="271" t="s">
        <v>74</v>
      </c>
      <c r="E22" s="261"/>
      <c r="F22" s="261">
        <v>30</v>
      </c>
      <c r="G22" s="261">
        <v>43</v>
      </c>
      <c r="H22" s="261">
        <v>64</v>
      </c>
      <c r="I22" s="261">
        <v>69</v>
      </c>
      <c r="J22" s="167">
        <f>SUM(E22:I22)</f>
        <v>206</v>
      </c>
      <c r="K22" s="292">
        <f>SUM(J22:J24)</f>
        <v>1439</v>
      </c>
      <c r="L22" s="168">
        <f>AVERAGE(F22:I22)</f>
        <v>51.5</v>
      </c>
      <c r="M22" s="288">
        <f>K7-K22</f>
        <v>493</v>
      </c>
    </row>
    <row r="23" spans="2:13" ht="15.75">
      <c r="B23" s="291"/>
      <c r="C23" s="166">
        <v>205</v>
      </c>
      <c r="D23" s="271" t="s">
        <v>81</v>
      </c>
      <c r="E23" s="261"/>
      <c r="F23" s="261">
        <v>167</v>
      </c>
      <c r="G23" s="261">
        <v>123</v>
      </c>
      <c r="H23" s="261">
        <v>154</v>
      </c>
      <c r="I23" s="261">
        <v>174</v>
      </c>
      <c r="J23" s="167">
        <f>SUM(E23:I23)</f>
        <v>618</v>
      </c>
      <c r="K23" s="293"/>
      <c r="L23" s="168">
        <f>AVERAGE(F23:I23)</f>
        <v>154.5</v>
      </c>
      <c r="M23" s="289"/>
    </row>
    <row r="24" spans="2:13" ht="15.75">
      <c r="B24" s="291"/>
      <c r="C24" s="261">
        <v>303</v>
      </c>
      <c r="D24" s="271" t="s">
        <v>79</v>
      </c>
      <c r="E24" s="261"/>
      <c r="F24" s="261">
        <v>169</v>
      </c>
      <c r="G24" s="261">
        <v>161</v>
      </c>
      <c r="H24" s="261">
        <v>146</v>
      </c>
      <c r="I24" s="261">
        <v>139</v>
      </c>
      <c r="J24" s="167">
        <f>SUM(E24:I24)</f>
        <v>615</v>
      </c>
      <c r="K24" s="293"/>
      <c r="L24" s="168">
        <f>AVERAGE(F24:I24)</f>
        <v>153.75</v>
      </c>
      <c r="M24" s="289"/>
    </row>
    <row r="25" spans="2:13" ht="18.75">
      <c r="B25" s="291"/>
      <c r="C25" s="167"/>
      <c r="D25" s="272" t="s">
        <v>14</v>
      </c>
      <c r="E25" s="167"/>
      <c r="F25" s="170">
        <f>SUM(F22:F24)</f>
        <v>366</v>
      </c>
      <c r="G25" s="170">
        <f>SUM(G22:G24)</f>
        <v>327</v>
      </c>
      <c r="H25" s="170">
        <f>SUM(H22:H24)</f>
        <v>364</v>
      </c>
      <c r="I25" s="170">
        <f>SUM(I22:I24)</f>
        <v>382</v>
      </c>
      <c r="J25" s="170"/>
      <c r="K25" s="294"/>
      <c r="L25" s="168"/>
      <c r="M25" s="290"/>
    </row>
    <row r="28" spans="2:13" ht="15.75">
      <c r="B28" s="273"/>
      <c r="C28" s="274"/>
      <c r="D28" s="275"/>
      <c r="E28" s="276"/>
      <c r="F28" s="276"/>
      <c r="G28" s="276"/>
      <c r="H28" s="276"/>
      <c r="I28" s="276"/>
      <c r="J28" s="273"/>
      <c r="K28" s="273"/>
    </row>
    <row r="29" spans="2:13" ht="15.75">
      <c r="B29" s="273"/>
      <c r="C29" s="276"/>
      <c r="D29" s="275"/>
      <c r="E29" s="276"/>
      <c r="F29" s="276"/>
      <c r="G29" s="276"/>
      <c r="H29" s="276"/>
      <c r="I29" s="276"/>
      <c r="J29" s="273"/>
      <c r="K29" s="273"/>
    </row>
    <row r="30" spans="2:13" ht="15.75">
      <c r="B30" s="273"/>
      <c r="C30" s="276"/>
      <c r="D30" s="275"/>
      <c r="E30" s="276"/>
      <c r="F30" s="276"/>
      <c r="G30" s="276"/>
      <c r="H30" s="276"/>
      <c r="I30" s="276"/>
      <c r="J30" s="273"/>
      <c r="K30" s="273"/>
    </row>
    <row r="31" spans="2:13">
      <c r="B31" s="273"/>
      <c r="C31" s="273"/>
      <c r="D31" s="273"/>
      <c r="E31" s="273"/>
      <c r="F31" s="273"/>
      <c r="G31" s="273"/>
      <c r="H31" s="273"/>
      <c r="I31" s="273"/>
      <c r="J31" s="273"/>
      <c r="K31" s="273"/>
    </row>
    <row r="32" spans="2:13" ht="15.75">
      <c r="B32" s="273"/>
      <c r="C32" s="276"/>
      <c r="D32" s="275"/>
      <c r="E32" s="276"/>
      <c r="F32" s="276"/>
      <c r="G32" s="276"/>
      <c r="H32" s="276"/>
      <c r="I32" s="276"/>
      <c r="J32" s="273"/>
      <c r="K32" s="273"/>
    </row>
    <row r="33" spans="2:11" ht="15.75">
      <c r="B33" s="273"/>
      <c r="C33" s="276"/>
      <c r="D33" s="275"/>
      <c r="E33" s="276"/>
      <c r="F33" s="276"/>
      <c r="G33" s="276"/>
      <c r="H33" s="276"/>
      <c r="I33" s="276"/>
      <c r="J33" s="273"/>
      <c r="K33" s="273"/>
    </row>
    <row r="34" spans="2:11" ht="15.75">
      <c r="B34" s="273"/>
      <c r="C34" s="276"/>
      <c r="D34" s="275"/>
      <c r="E34" s="276"/>
      <c r="F34" s="276"/>
      <c r="G34" s="276"/>
      <c r="H34" s="276"/>
      <c r="I34" s="276"/>
      <c r="J34" s="273"/>
      <c r="K34" s="273"/>
    </row>
    <row r="35" spans="2:11">
      <c r="B35" s="273"/>
      <c r="C35" s="273"/>
      <c r="D35" s="273"/>
      <c r="E35" s="273"/>
      <c r="F35" s="273"/>
      <c r="G35" s="273"/>
      <c r="H35" s="273"/>
      <c r="I35" s="273"/>
      <c r="J35" s="273"/>
      <c r="K35" s="273"/>
    </row>
  </sheetData>
  <mergeCells count="12">
    <mergeCell ref="B17:B20"/>
    <mergeCell ref="K17:K20"/>
    <mergeCell ref="M17:M20"/>
    <mergeCell ref="B22:B25"/>
    <mergeCell ref="K22:K25"/>
    <mergeCell ref="M22:M25"/>
    <mergeCell ref="B7:B10"/>
    <mergeCell ref="K7:K10"/>
    <mergeCell ref="M7:M10"/>
    <mergeCell ref="B12:B15"/>
    <mergeCell ref="K12:K15"/>
    <mergeCell ref="M12:M15"/>
  </mergeCells>
  <pageMargins left="0.70866141732283472" right="0.70866141732283472" top="0.78740157480314965" bottom="0.78740157480314965" header="0.31496062992125984" footer="0.31496062992125984"/>
  <pageSetup paperSize="9" scale="9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6"/>
  <sheetViews>
    <sheetView workbookViewId="0">
      <selection activeCell="J4" sqref="J4"/>
    </sheetView>
  </sheetViews>
  <sheetFormatPr defaultColWidth="9.140625" defaultRowHeight="16.5"/>
  <cols>
    <col min="1" max="1" width="4" style="96" customWidth="1"/>
    <col min="2" max="2" width="34.7109375" style="97" customWidth="1"/>
    <col min="3" max="3" width="8.140625" style="98" customWidth="1"/>
    <col min="4" max="4" width="9.7109375" style="67" customWidth="1"/>
    <col min="5" max="5" width="34.7109375" style="67" customWidth="1"/>
    <col min="6" max="6" width="8.42578125" style="67" customWidth="1"/>
    <col min="7" max="7" width="25.5703125" style="67" customWidth="1"/>
    <col min="8" max="252" width="9.140625" style="67"/>
    <col min="253" max="253" width="4" style="67" customWidth="1"/>
    <col min="254" max="254" width="34.7109375" style="67" customWidth="1"/>
    <col min="255" max="257" width="5.7109375" style="67" customWidth="1"/>
    <col min="258" max="258" width="5.140625" style="67" customWidth="1"/>
    <col min="259" max="259" width="34.7109375" style="67" customWidth="1"/>
    <col min="260" max="262" width="5.7109375" style="67" customWidth="1"/>
    <col min="263" max="263" width="25.5703125" style="67" customWidth="1"/>
    <col min="264" max="508" width="9.140625" style="67"/>
    <col min="509" max="509" width="4" style="67" customWidth="1"/>
    <col min="510" max="510" width="34.7109375" style="67" customWidth="1"/>
    <col min="511" max="513" width="5.7109375" style="67" customWidth="1"/>
    <col min="514" max="514" width="5.140625" style="67" customWidth="1"/>
    <col min="515" max="515" width="34.7109375" style="67" customWidth="1"/>
    <col min="516" max="518" width="5.7109375" style="67" customWidth="1"/>
    <col min="519" max="519" width="25.5703125" style="67" customWidth="1"/>
    <col min="520" max="764" width="9.140625" style="67"/>
    <col min="765" max="765" width="4" style="67" customWidth="1"/>
    <col min="766" max="766" width="34.7109375" style="67" customWidth="1"/>
    <col min="767" max="769" width="5.7109375" style="67" customWidth="1"/>
    <col min="770" max="770" width="5.140625" style="67" customWidth="1"/>
    <col min="771" max="771" width="34.7109375" style="67" customWidth="1"/>
    <col min="772" max="774" width="5.7109375" style="67" customWidth="1"/>
    <col min="775" max="775" width="25.5703125" style="67" customWidth="1"/>
    <col min="776" max="1020" width="9.140625" style="67"/>
    <col min="1021" max="1021" width="4" style="67" customWidth="1"/>
    <col min="1022" max="1022" width="34.7109375" style="67" customWidth="1"/>
    <col min="1023" max="1025" width="5.7109375" style="67" customWidth="1"/>
    <col min="1026" max="1026" width="5.140625" style="67" customWidth="1"/>
    <col min="1027" max="1027" width="34.7109375" style="67" customWidth="1"/>
    <col min="1028" max="1030" width="5.7109375" style="67" customWidth="1"/>
    <col min="1031" max="1031" width="25.5703125" style="67" customWidth="1"/>
    <col min="1032" max="1276" width="9.140625" style="67"/>
    <col min="1277" max="1277" width="4" style="67" customWidth="1"/>
    <col min="1278" max="1278" width="34.7109375" style="67" customWidth="1"/>
    <col min="1279" max="1281" width="5.7109375" style="67" customWidth="1"/>
    <col min="1282" max="1282" width="5.140625" style="67" customWidth="1"/>
    <col min="1283" max="1283" width="34.7109375" style="67" customWidth="1"/>
    <col min="1284" max="1286" width="5.7109375" style="67" customWidth="1"/>
    <col min="1287" max="1287" width="25.5703125" style="67" customWidth="1"/>
    <col min="1288" max="1532" width="9.140625" style="67"/>
    <col min="1533" max="1533" width="4" style="67" customWidth="1"/>
    <col min="1534" max="1534" width="34.7109375" style="67" customWidth="1"/>
    <col min="1535" max="1537" width="5.7109375" style="67" customWidth="1"/>
    <col min="1538" max="1538" width="5.140625" style="67" customWidth="1"/>
    <col min="1539" max="1539" width="34.7109375" style="67" customWidth="1"/>
    <col min="1540" max="1542" width="5.7109375" style="67" customWidth="1"/>
    <col min="1543" max="1543" width="25.5703125" style="67" customWidth="1"/>
    <col min="1544" max="1788" width="9.140625" style="67"/>
    <col min="1789" max="1789" width="4" style="67" customWidth="1"/>
    <col min="1790" max="1790" width="34.7109375" style="67" customWidth="1"/>
    <col min="1791" max="1793" width="5.7109375" style="67" customWidth="1"/>
    <col min="1794" max="1794" width="5.140625" style="67" customWidth="1"/>
    <col min="1795" max="1795" width="34.7109375" style="67" customWidth="1"/>
    <col min="1796" max="1798" width="5.7109375" style="67" customWidth="1"/>
    <col min="1799" max="1799" width="25.5703125" style="67" customWidth="1"/>
    <col min="1800" max="2044" width="9.140625" style="67"/>
    <col min="2045" max="2045" width="4" style="67" customWidth="1"/>
    <col min="2046" max="2046" width="34.7109375" style="67" customWidth="1"/>
    <col min="2047" max="2049" width="5.7109375" style="67" customWidth="1"/>
    <col min="2050" max="2050" width="5.140625" style="67" customWidth="1"/>
    <col min="2051" max="2051" width="34.7109375" style="67" customWidth="1"/>
    <col min="2052" max="2054" width="5.7109375" style="67" customWidth="1"/>
    <col min="2055" max="2055" width="25.5703125" style="67" customWidth="1"/>
    <col min="2056" max="2300" width="9.140625" style="67"/>
    <col min="2301" max="2301" width="4" style="67" customWidth="1"/>
    <col min="2302" max="2302" width="34.7109375" style="67" customWidth="1"/>
    <col min="2303" max="2305" width="5.7109375" style="67" customWidth="1"/>
    <col min="2306" max="2306" width="5.140625" style="67" customWidth="1"/>
    <col min="2307" max="2307" width="34.7109375" style="67" customWidth="1"/>
    <col min="2308" max="2310" width="5.7109375" style="67" customWidth="1"/>
    <col min="2311" max="2311" width="25.5703125" style="67" customWidth="1"/>
    <col min="2312" max="2556" width="9.140625" style="67"/>
    <col min="2557" max="2557" width="4" style="67" customWidth="1"/>
    <col min="2558" max="2558" width="34.7109375" style="67" customWidth="1"/>
    <col min="2559" max="2561" width="5.7109375" style="67" customWidth="1"/>
    <col min="2562" max="2562" width="5.140625" style="67" customWidth="1"/>
    <col min="2563" max="2563" width="34.7109375" style="67" customWidth="1"/>
    <col min="2564" max="2566" width="5.7109375" style="67" customWidth="1"/>
    <col min="2567" max="2567" width="25.5703125" style="67" customWidth="1"/>
    <col min="2568" max="2812" width="9.140625" style="67"/>
    <col min="2813" max="2813" width="4" style="67" customWidth="1"/>
    <col min="2814" max="2814" width="34.7109375" style="67" customWidth="1"/>
    <col min="2815" max="2817" width="5.7109375" style="67" customWidth="1"/>
    <col min="2818" max="2818" width="5.140625" style="67" customWidth="1"/>
    <col min="2819" max="2819" width="34.7109375" style="67" customWidth="1"/>
    <col min="2820" max="2822" width="5.7109375" style="67" customWidth="1"/>
    <col min="2823" max="2823" width="25.5703125" style="67" customWidth="1"/>
    <col min="2824" max="3068" width="9.140625" style="67"/>
    <col min="3069" max="3069" width="4" style="67" customWidth="1"/>
    <col min="3070" max="3070" width="34.7109375" style="67" customWidth="1"/>
    <col min="3071" max="3073" width="5.7109375" style="67" customWidth="1"/>
    <col min="3074" max="3074" width="5.140625" style="67" customWidth="1"/>
    <col min="3075" max="3075" width="34.7109375" style="67" customWidth="1"/>
    <col min="3076" max="3078" width="5.7109375" style="67" customWidth="1"/>
    <col min="3079" max="3079" width="25.5703125" style="67" customWidth="1"/>
    <col min="3080" max="3324" width="9.140625" style="67"/>
    <col min="3325" max="3325" width="4" style="67" customWidth="1"/>
    <col min="3326" max="3326" width="34.7109375" style="67" customWidth="1"/>
    <col min="3327" max="3329" width="5.7109375" style="67" customWidth="1"/>
    <col min="3330" max="3330" width="5.140625" style="67" customWidth="1"/>
    <col min="3331" max="3331" width="34.7109375" style="67" customWidth="1"/>
    <col min="3332" max="3334" width="5.7109375" style="67" customWidth="1"/>
    <col min="3335" max="3335" width="25.5703125" style="67" customWidth="1"/>
    <col min="3336" max="3580" width="9.140625" style="67"/>
    <col min="3581" max="3581" width="4" style="67" customWidth="1"/>
    <col min="3582" max="3582" width="34.7109375" style="67" customWidth="1"/>
    <col min="3583" max="3585" width="5.7109375" style="67" customWidth="1"/>
    <col min="3586" max="3586" width="5.140625" style="67" customWidth="1"/>
    <col min="3587" max="3587" width="34.7109375" style="67" customWidth="1"/>
    <col min="3588" max="3590" width="5.7109375" style="67" customWidth="1"/>
    <col min="3591" max="3591" width="25.5703125" style="67" customWidth="1"/>
    <col min="3592" max="3836" width="9.140625" style="67"/>
    <col min="3837" max="3837" width="4" style="67" customWidth="1"/>
    <col min="3838" max="3838" width="34.7109375" style="67" customWidth="1"/>
    <col min="3839" max="3841" width="5.7109375" style="67" customWidth="1"/>
    <col min="3842" max="3842" width="5.140625" style="67" customWidth="1"/>
    <col min="3843" max="3843" width="34.7109375" style="67" customWidth="1"/>
    <col min="3844" max="3846" width="5.7109375" style="67" customWidth="1"/>
    <col min="3847" max="3847" width="25.5703125" style="67" customWidth="1"/>
    <col min="3848" max="4092" width="9.140625" style="67"/>
    <col min="4093" max="4093" width="4" style="67" customWidth="1"/>
    <col min="4094" max="4094" width="34.7109375" style="67" customWidth="1"/>
    <col min="4095" max="4097" width="5.7109375" style="67" customWidth="1"/>
    <col min="4098" max="4098" width="5.140625" style="67" customWidth="1"/>
    <col min="4099" max="4099" width="34.7109375" style="67" customWidth="1"/>
    <col min="4100" max="4102" width="5.7109375" style="67" customWidth="1"/>
    <col min="4103" max="4103" width="25.5703125" style="67" customWidth="1"/>
    <col min="4104" max="4348" width="9.140625" style="67"/>
    <col min="4349" max="4349" width="4" style="67" customWidth="1"/>
    <col min="4350" max="4350" width="34.7109375" style="67" customWidth="1"/>
    <col min="4351" max="4353" width="5.7109375" style="67" customWidth="1"/>
    <col min="4354" max="4354" width="5.140625" style="67" customWidth="1"/>
    <col min="4355" max="4355" width="34.7109375" style="67" customWidth="1"/>
    <col min="4356" max="4358" width="5.7109375" style="67" customWidth="1"/>
    <col min="4359" max="4359" width="25.5703125" style="67" customWidth="1"/>
    <col min="4360" max="4604" width="9.140625" style="67"/>
    <col min="4605" max="4605" width="4" style="67" customWidth="1"/>
    <col min="4606" max="4606" width="34.7109375" style="67" customWidth="1"/>
    <col min="4607" max="4609" width="5.7109375" style="67" customWidth="1"/>
    <col min="4610" max="4610" width="5.140625" style="67" customWidth="1"/>
    <col min="4611" max="4611" width="34.7109375" style="67" customWidth="1"/>
    <col min="4612" max="4614" width="5.7109375" style="67" customWidth="1"/>
    <col min="4615" max="4615" width="25.5703125" style="67" customWidth="1"/>
    <col min="4616" max="4860" width="9.140625" style="67"/>
    <col min="4861" max="4861" width="4" style="67" customWidth="1"/>
    <col min="4862" max="4862" width="34.7109375" style="67" customWidth="1"/>
    <col min="4863" max="4865" width="5.7109375" style="67" customWidth="1"/>
    <col min="4866" max="4866" width="5.140625" style="67" customWidth="1"/>
    <col min="4867" max="4867" width="34.7109375" style="67" customWidth="1"/>
    <col min="4868" max="4870" width="5.7109375" style="67" customWidth="1"/>
    <col min="4871" max="4871" width="25.5703125" style="67" customWidth="1"/>
    <col min="4872" max="5116" width="9.140625" style="67"/>
    <col min="5117" max="5117" width="4" style="67" customWidth="1"/>
    <col min="5118" max="5118" width="34.7109375" style="67" customWidth="1"/>
    <col min="5119" max="5121" width="5.7109375" style="67" customWidth="1"/>
    <col min="5122" max="5122" width="5.140625" style="67" customWidth="1"/>
    <col min="5123" max="5123" width="34.7109375" style="67" customWidth="1"/>
    <col min="5124" max="5126" width="5.7109375" style="67" customWidth="1"/>
    <col min="5127" max="5127" width="25.5703125" style="67" customWidth="1"/>
    <col min="5128" max="5372" width="9.140625" style="67"/>
    <col min="5373" max="5373" width="4" style="67" customWidth="1"/>
    <col min="5374" max="5374" width="34.7109375" style="67" customWidth="1"/>
    <col min="5375" max="5377" width="5.7109375" style="67" customWidth="1"/>
    <col min="5378" max="5378" width="5.140625" style="67" customWidth="1"/>
    <col min="5379" max="5379" width="34.7109375" style="67" customWidth="1"/>
    <col min="5380" max="5382" width="5.7109375" style="67" customWidth="1"/>
    <col min="5383" max="5383" width="25.5703125" style="67" customWidth="1"/>
    <col min="5384" max="5628" width="9.140625" style="67"/>
    <col min="5629" max="5629" width="4" style="67" customWidth="1"/>
    <col min="5630" max="5630" width="34.7109375" style="67" customWidth="1"/>
    <col min="5631" max="5633" width="5.7109375" style="67" customWidth="1"/>
    <col min="5634" max="5634" width="5.140625" style="67" customWidth="1"/>
    <col min="5635" max="5635" width="34.7109375" style="67" customWidth="1"/>
    <col min="5636" max="5638" width="5.7109375" style="67" customWidth="1"/>
    <col min="5639" max="5639" width="25.5703125" style="67" customWidth="1"/>
    <col min="5640" max="5884" width="9.140625" style="67"/>
    <col min="5885" max="5885" width="4" style="67" customWidth="1"/>
    <col min="5886" max="5886" width="34.7109375" style="67" customWidth="1"/>
    <col min="5887" max="5889" width="5.7109375" style="67" customWidth="1"/>
    <col min="5890" max="5890" width="5.140625" style="67" customWidth="1"/>
    <col min="5891" max="5891" width="34.7109375" style="67" customWidth="1"/>
    <col min="5892" max="5894" width="5.7109375" style="67" customWidth="1"/>
    <col min="5895" max="5895" width="25.5703125" style="67" customWidth="1"/>
    <col min="5896" max="6140" width="9.140625" style="67"/>
    <col min="6141" max="6141" width="4" style="67" customWidth="1"/>
    <col min="6142" max="6142" width="34.7109375" style="67" customWidth="1"/>
    <col min="6143" max="6145" width="5.7109375" style="67" customWidth="1"/>
    <col min="6146" max="6146" width="5.140625" style="67" customWidth="1"/>
    <col min="6147" max="6147" width="34.7109375" style="67" customWidth="1"/>
    <col min="6148" max="6150" width="5.7109375" style="67" customWidth="1"/>
    <col min="6151" max="6151" width="25.5703125" style="67" customWidth="1"/>
    <col min="6152" max="6396" width="9.140625" style="67"/>
    <col min="6397" max="6397" width="4" style="67" customWidth="1"/>
    <col min="6398" max="6398" width="34.7109375" style="67" customWidth="1"/>
    <col min="6399" max="6401" width="5.7109375" style="67" customWidth="1"/>
    <col min="6402" max="6402" width="5.140625" style="67" customWidth="1"/>
    <col min="6403" max="6403" width="34.7109375" style="67" customWidth="1"/>
    <col min="6404" max="6406" width="5.7109375" style="67" customWidth="1"/>
    <col min="6407" max="6407" width="25.5703125" style="67" customWidth="1"/>
    <col min="6408" max="6652" width="9.140625" style="67"/>
    <col min="6653" max="6653" width="4" style="67" customWidth="1"/>
    <col min="6654" max="6654" width="34.7109375" style="67" customWidth="1"/>
    <col min="6655" max="6657" width="5.7109375" style="67" customWidth="1"/>
    <col min="6658" max="6658" width="5.140625" style="67" customWidth="1"/>
    <col min="6659" max="6659" width="34.7109375" style="67" customWidth="1"/>
    <col min="6660" max="6662" width="5.7109375" style="67" customWidth="1"/>
    <col min="6663" max="6663" width="25.5703125" style="67" customWidth="1"/>
    <col min="6664" max="6908" width="9.140625" style="67"/>
    <col min="6909" max="6909" width="4" style="67" customWidth="1"/>
    <col min="6910" max="6910" width="34.7109375" style="67" customWidth="1"/>
    <col min="6911" max="6913" width="5.7109375" style="67" customWidth="1"/>
    <col min="6914" max="6914" width="5.140625" style="67" customWidth="1"/>
    <col min="6915" max="6915" width="34.7109375" style="67" customWidth="1"/>
    <col min="6916" max="6918" width="5.7109375" style="67" customWidth="1"/>
    <col min="6919" max="6919" width="25.5703125" style="67" customWidth="1"/>
    <col min="6920" max="7164" width="9.140625" style="67"/>
    <col min="7165" max="7165" width="4" style="67" customWidth="1"/>
    <col min="7166" max="7166" width="34.7109375" style="67" customWidth="1"/>
    <col min="7167" max="7169" width="5.7109375" style="67" customWidth="1"/>
    <col min="7170" max="7170" width="5.140625" style="67" customWidth="1"/>
    <col min="7171" max="7171" width="34.7109375" style="67" customWidth="1"/>
    <col min="7172" max="7174" width="5.7109375" style="67" customWidth="1"/>
    <col min="7175" max="7175" width="25.5703125" style="67" customWidth="1"/>
    <col min="7176" max="7420" width="9.140625" style="67"/>
    <col min="7421" max="7421" width="4" style="67" customWidth="1"/>
    <col min="7422" max="7422" width="34.7109375" style="67" customWidth="1"/>
    <col min="7423" max="7425" width="5.7109375" style="67" customWidth="1"/>
    <col min="7426" max="7426" width="5.140625" style="67" customWidth="1"/>
    <col min="7427" max="7427" width="34.7109375" style="67" customWidth="1"/>
    <col min="7428" max="7430" width="5.7109375" style="67" customWidth="1"/>
    <col min="7431" max="7431" width="25.5703125" style="67" customWidth="1"/>
    <col min="7432" max="7676" width="9.140625" style="67"/>
    <col min="7677" max="7677" width="4" style="67" customWidth="1"/>
    <col min="7678" max="7678" width="34.7109375" style="67" customWidth="1"/>
    <col min="7679" max="7681" width="5.7109375" style="67" customWidth="1"/>
    <col min="7682" max="7682" width="5.140625" style="67" customWidth="1"/>
    <col min="7683" max="7683" width="34.7109375" style="67" customWidth="1"/>
    <col min="7684" max="7686" width="5.7109375" style="67" customWidth="1"/>
    <col min="7687" max="7687" width="25.5703125" style="67" customWidth="1"/>
    <col min="7688" max="7932" width="9.140625" style="67"/>
    <col min="7933" max="7933" width="4" style="67" customWidth="1"/>
    <col min="7934" max="7934" width="34.7109375" style="67" customWidth="1"/>
    <col min="7935" max="7937" width="5.7109375" style="67" customWidth="1"/>
    <col min="7938" max="7938" width="5.140625" style="67" customWidth="1"/>
    <col min="7939" max="7939" width="34.7109375" style="67" customWidth="1"/>
    <col min="7940" max="7942" width="5.7109375" style="67" customWidth="1"/>
    <col min="7943" max="7943" width="25.5703125" style="67" customWidth="1"/>
    <col min="7944" max="8188" width="9.140625" style="67"/>
    <col min="8189" max="8189" width="4" style="67" customWidth="1"/>
    <col min="8190" max="8190" width="34.7109375" style="67" customWidth="1"/>
    <col min="8191" max="8193" width="5.7109375" style="67" customWidth="1"/>
    <col min="8194" max="8194" width="5.140625" style="67" customWidth="1"/>
    <col min="8195" max="8195" width="34.7109375" style="67" customWidth="1"/>
    <col min="8196" max="8198" width="5.7109375" style="67" customWidth="1"/>
    <col min="8199" max="8199" width="25.5703125" style="67" customWidth="1"/>
    <col min="8200" max="8444" width="9.140625" style="67"/>
    <col min="8445" max="8445" width="4" style="67" customWidth="1"/>
    <col min="8446" max="8446" width="34.7109375" style="67" customWidth="1"/>
    <col min="8447" max="8449" width="5.7109375" style="67" customWidth="1"/>
    <col min="8450" max="8450" width="5.140625" style="67" customWidth="1"/>
    <col min="8451" max="8451" width="34.7109375" style="67" customWidth="1"/>
    <col min="8452" max="8454" width="5.7109375" style="67" customWidth="1"/>
    <col min="8455" max="8455" width="25.5703125" style="67" customWidth="1"/>
    <col min="8456" max="8700" width="9.140625" style="67"/>
    <col min="8701" max="8701" width="4" style="67" customWidth="1"/>
    <col min="8702" max="8702" width="34.7109375" style="67" customWidth="1"/>
    <col min="8703" max="8705" width="5.7109375" style="67" customWidth="1"/>
    <col min="8706" max="8706" width="5.140625" style="67" customWidth="1"/>
    <col min="8707" max="8707" width="34.7109375" style="67" customWidth="1"/>
    <col min="8708" max="8710" width="5.7109375" style="67" customWidth="1"/>
    <col min="8711" max="8711" width="25.5703125" style="67" customWidth="1"/>
    <col min="8712" max="8956" width="9.140625" style="67"/>
    <col min="8957" max="8957" width="4" style="67" customWidth="1"/>
    <col min="8958" max="8958" width="34.7109375" style="67" customWidth="1"/>
    <col min="8959" max="8961" width="5.7109375" style="67" customWidth="1"/>
    <col min="8962" max="8962" width="5.140625" style="67" customWidth="1"/>
    <col min="8963" max="8963" width="34.7109375" style="67" customWidth="1"/>
    <col min="8964" max="8966" width="5.7109375" style="67" customWidth="1"/>
    <col min="8967" max="8967" width="25.5703125" style="67" customWidth="1"/>
    <col min="8968" max="9212" width="9.140625" style="67"/>
    <col min="9213" max="9213" width="4" style="67" customWidth="1"/>
    <col min="9214" max="9214" width="34.7109375" style="67" customWidth="1"/>
    <col min="9215" max="9217" width="5.7109375" style="67" customWidth="1"/>
    <col min="9218" max="9218" width="5.140625" style="67" customWidth="1"/>
    <col min="9219" max="9219" width="34.7109375" style="67" customWidth="1"/>
    <col min="9220" max="9222" width="5.7109375" style="67" customWidth="1"/>
    <col min="9223" max="9223" width="25.5703125" style="67" customWidth="1"/>
    <col min="9224" max="9468" width="9.140625" style="67"/>
    <col min="9469" max="9469" width="4" style="67" customWidth="1"/>
    <col min="9470" max="9470" width="34.7109375" style="67" customWidth="1"/>
    <col min="9471" max="9473" width="5.7109375" style="67" customWidth="1"/>
    <col min="9474" max="9474" width="5.140625" style="67" customWidth="1"/>
    <col min="9475" max="9475" width="34.7109375" style="67" customWidth="1"/>
    <col min="9476" max="9478" width="5.7109375" style="67" customWidth="1"/>
    <col min="9479" max="9479" width="25.5703125" style="67" customWidth="1"/>
    <col min="9480" max="9724" width="9.140625" style="67"/>
    <col min="9725" max="9725" width="4" style="67" customWidth="1"/>
    <col min="9726" max="9726" width="34.7109375" style="67" customWidth="1"/>
    <col min="9727" max="9729" width="5.7109375" style="67" customWidth="1"/>
    <col min="9730" max="9730" width="5.140625" style="67" customWidth="1"/>
    <col min="9731" max="9731" width="34.7109375" style="67" customWidth="1"/>
    <col min="9732" max="9734" width="5.7109375" style="67" customWidth="1"/>
    <col min="9735" max="9735" width="25.5703125" style="67" customWidth="1"/>
    <col min="9736" max="9980" width="9.140625" style="67"/>
    <col min="9981" max="9981" width="4" style="67" customWidth="1"/>
    <col min="9982" max="9982" width="34.7109375" style="67" customWidth="1"/>
    <col min="9983" max="9985" width="5.7109375" style="67" customWidth="1"/>
    <col min="9986" max="9986" width="5.140625" style="67" customWidth="1"/>
    <col min="9987" max="9987" width="34.7109375" style="67" customWidth="1"/>
    <col min="9988" max="9990" width="5.7109375" style="67" customWidth="1"/>
    <col min="9991" max="9991" width="25.5703125" style="67" customWidth="1"/>
    <col min="9992" max="10236" width="9.140625" style="67"/>
    <col min="10237" max="10237" width="4" style="67" customWidth="1"/>
    <col min="10238" max="10238" width="34.7109375" style="67" customWidth="1"/>
    <col min="10239" max="10241" width="5.7109375" style="67" customWidth="1"/>
    <col min="10242" max="10242" width="5.140625" style="67" customWidth="1"/>
    <col min="10243" max="10243" width="34.7109375" style="67" customWidth="1"/>
    <col min="10244" max="10246" width="5.7109375" style="67" customWidth="1"/>
    <col min="10247" max="10247" width="25.5703125" style="67" customWidth="1"/>
    <col min="10248" max="10492" width="9.140625" style="67"/>
    <col min="10493" max="10493" width="4" style="67" customWidth="1"/>
    <col min="10494" max="10494" width="34.7109375" style="67" customWidth="1"/>
    <col min="10495" max="10497" width="5.7109375" style="67" customWidth="1"/>
    <col min="10498" max="10498" width="5.140625" style="67" customWidth="1"/>
    <col min="10499" max="10499" width="34.7109375" style="67" customWidth="1"/>
    <col min="10500" max="10502" width="5.7109375" style="67" customWidth="1"/>
    <col min="10503" max="10503" width="25.5703125" style="67" customWidth="1"/>
    <col min="10504" max="10748" width="9.140625" style="67"/>
    <col min="10749" max="10749" width="4" style="67" customWidth="1"/>
    <col min="10750" max="10750" width="34.7109375" style="67" customWidth="1"/>
    <col min="10751" max="10753" width="5.7109375" style="67" customWidth="1"/>
    <col min="10754" max="10754" width="5.140625" style="67" customWidth="1"/>
    <col min="10755" max="10755" width="34.7109375" style="67" customWidth="1"/>
    <col min="10756" max="10758" width="5.7109375" style="67" customWidth="1"/>
    <col min="10759" max="10759" width="25.5703125" style="67" customWidth="1"/>
    <col min="10760" max="11004" width="9.140625" style="67"/>
    <col min="11005" max="11005" width="4" style="67" customWidth="1"/>
    <col min="11006" max="11006" width="34.7109375" style="67" customWidth="1"/>
    <col min="11007" max="11009" width="5.7109375" style="67" customWidth="1"/>
    <col min="11010" max="11010" width="5.140625" style="67" customWidth="1"/>
    <col min="11011" max="11011" width="34.7109375" style="67" customWidth="1"/>
    <col min="11012" max="11014" width="5.7109375" style="67" customWidth="1"/>
    <col min="11015" max="11015" width="25.5703125" style="67" customWidth="1"/>
    <col min="11016" max="11260" width="9.140625" style="67"/>
    <col min="11261" max="11261" width="4" style="67" customWidth="1"/>
    <col min="11262" max="11262" width="34.7109375" style="67" customWidth="1"/>
    <col min="11263" max="11265" width="5.7109375" style="67" customWidth="1"/>
    <col min="11266" max="11266" width="5.140625" style="67" customWidth="1"/>
    <col min="11267" max="11267" width="34.7109375" style="67" customWidth="1"/>
    <col min="11268" max="11270" width="5.7109375" style="67" customWidth="1"/>
    <col min="11271" max="11271" width="25.5703125" style="67" customWidth="1"/>
    <col min="11272" max="11516" width="9.140625" style="67"/>
    <col min="11517" max="11517" width="4" style="67" customWidth="1"/>
    <col min="11518" max="11518" width="34.7109375" style="67" customWidth="1"/>
    <col min="11519" max="11521" width="5.7109375" style="67" customWidth="1"/>
    <col min="11522" max="11522" width="5.140625" style="67" customWidth="1"/>
    <col min="11523" max="11523" width="34.7109375" style="67" customWidth="1"/>
    <col min="11524" max="11526" width="5.7109375" style="67" customWidth="1"/>
    <col min="11527" max="11527" width="25.5703125" style="67" customWidth="1"/>
    <col min="11528" max="11772" width="9.140625" style="67"/>
    <col min="11773" max="11773" width="4" style="67" customWidth="1"/>
    <col min="11774" max="11774" width="34.7109375" style="67" customWidth="1"/>
    <col min="11775" max="11777" width="5.7109375" style="67" customWidth="1"/>
    <col min="11778" max="11778" width="5.140625" style="67" customWidth="1"/>
    <col min="11779" max="11779" width="34.7109375" style="67" customWidth="1"/>
    <col min="11780" max="11782" width="5.7109375" style="67" customWidth="1"/>
    <col min="11783" max="11783" width="25.5703125" style="67" customWidth="1"/>
    <col min="11784" max="12028" width="9.140625" style="67"/>
    <col min="12029" max="12029" width="4" style="67" customWidth="1"/>
    <col min="12030" max="12030" width="34.7109375" style="67" customWidth="1"/>
    <col min="12031" max="12033" width="5.7109375" style="67" customWidth="1"/>
    <col min="12034" max="12034" width="5.140625" style="67" customWidth="1"/>
    <col min="12035" max="12035" width="34.7109375" style="67" customWidth="1"/>
    <col min="12036" max="12038" width="5.7109375" style="67" customWidth="1"/>
    <col min="12039" max="12039" width="25.5703125" style="67" customWidth="1"/>
    <col min="12040" max="12284" width="9.140625" style="67"/>
    <col min="12285" max="12285" width="4" style="67" customWidth="1"/>
    <col min="12286" max="12286" width="34.7109375" style="67" customWidth="1"/>
    <col min="12287" max="12289" width="5.7109375" style="67" customWidth="1"/>
    <col min="12290" max="12290" width="5.140625" style="67" customWidth="1"/>
    <col min="12291" max="12291" width="34.7109375" style="67" customWidth="1"/>
    <col min="12292" max="12294" width="5.7109375" style="67" customWidth="1"/>
    <col min="12295" max="12295" width="25.5703125" style="67" customWidth="1"/>
    <col min="12296" max="12540" width="9.140625" style="67"/>
    <col min="12541" max="12541" width="4" style="67" customWidth="1"/>
    <col min="12542" max="12542" width="34.7109375" style="67" customWidth="1"/>
    <col min="12543" max="12545" width="5.7109375" style="67" customWidth="1"/>
    <col min="12546" max="12546" width="5.140625" style="67" customWidth="1"/>
    <col min="12547" max="12547" width="34.7109375" style="67" customWidth="1"/>
    <col min="12548" max="12550" width="5.7109375" style="67" customWidth="1"/>
    <col min="12551" max="12551" width="25.5703125" style="67" customWidth="1"/>
    <col min="12552" max="12796" width="9.140625" style="67"/>
    <col min="12797" max="12797" width="4" style="67" customWidth="1"/>
    <col min="12798" max="12798" width="34.7109375" style="67" customWidth="1"/>
    <col min="12799" max="12801" width="5.7109375" style="67" customWidth="1"/>
    <col min="12802" max="12802" width="5.140625" style="67" customWidth="1"/>
    <col min="12803" max="12803" width="34.7109375" style="67" customWidth="1"/>
    <col min="12804" max="12806" width="5.7109375" style="67" customWidth="1"/>
    <col min="12807" max="12807" width="25.5703125" style="67" customWidth="1"/>
    <col min="12808" max="13052" width="9.140625" style="67"/>
    <col min="13053" max="13053" width="4" style="67" customWidth="1"/>
    <col min="13054" max="13054" width="34.7109375" style="67" customWidth="1"/>
    <col min="13055" max="13057" width="5.7109375" style="67" customWidth="1"/>
    <col min="13058" max="13058" width="5.140625" style="67" customWidth="1"/>
    <col min="13059" max="13059" width="34.7109375" style="67" customWidth="1"/>
    <col min="13060" max="13062" width="5.7109375" style="67" customWidth="1"/>
    <col min="13063" max="13063" width="25.5703125" style="67" customWidth="1"/>
    <col min="13064" max="13308" width="9.140625" style="67"/>
    <col min="13309" max="13309" width="4" style="67" customWidth="1"/>
    <col min="13310" max="13310" width="34.7109375" style="67" customWidth="1"/>
    <col min="13311" max="13313" width="5.7109375" style="67" customWidth="1"/>
    <col min="13314" max="13314" width="5.140625" style="67" customWidth="1"/>
    <col min="13315" max="13315" width="34.7109375" style="67" customWidth="1"/>
    <col min="13316" max="13318" width="5.7109375" style="67" customWidth="1"/>
    <col min="13319" max="13319" width="25.5703125" style="67" customWidth="1"/>
    <col min="13320" max="13564" width="9.140625" style="67"/>
    <col min="13565" max="13565" width="4" style="67" customWidth="1"/>
    <col min="13566" max="13566" width="34.7109375" style="67" customWidth="1"/>
    <col min="13567" max="13569" width="5.7109375" style="67" customWidth="1"/>
    <col min="13570" max="13570" width="5.140625" style="67" customWidth="1"/>
    <col min="13571" max="13571" width="34.7109375" style="67" customWidth="1"/>
    <col min="13572" max="13574" width="5.7109375" style="67" customWidth="1"/>
    <col min="13575" max="13575" width="25.5703125" style="67" customWidth="1"/>
    <col min="13576" max="13820" width="9.140625" style="67"/>
    <col min="13821" max="13821" width="4" style="67" customWidth="1"/>
    <col min="13822" max="13822" width="34.7109375" style="67" customWidth="1"/>
    <col min="13823" max="13825" width="5.7109375" style="67" customWidth="1"/>
    <col min="13826" max="13826" width="5.140625" style="67" customWidth="1"/>
    <col min="13827" max="13827" width="34.7109375" style="67" customWidth="1"/>
    <col min="13828" max="13830" width="5.7109375" style="67" customWidth="1"/>
    <col min="13831" max="13831" width="25.5703125" style="67" customWidth="1"/>
    <col min="13832" max="14076" width="9.140625" style="67"/>
    <col min="14077" max="14077" width="4" style="67" customWidth="1"/>
    <col min="14078" max="14078" width="34.7109375" style="67" customWidth="1"/>
    <col min="14079" max="14081" width="5.7109375" style="67" customWidth="1"/>
    <col min="14082" max="14082" width="5.140625" style="67" customWidth="1"/>
    <col min="14083" max="14083" width="34.7109375" style="67" customWidth="1"/>
    <col min="14084" max="14086" width="5.7109375" style="67" customWidth="1"/>
    <col min="14087" max="14087" width="25.5703125" style="67" customWidth="1"/>
    <col min="14088" max="14332" width="9.140625" style="67"/>
    <col min="14333" max="14333" width="4" style="67" customWidth="1"/>
    <col min="14334" max="14334" width="34.7109375" style="67" customWidth="1"/>
    <col min="14335" max="14337" width="5.7109375" style="67" customWidth="1"/>
    <col min="14338" max="14338" width="5.140625" style="67" customWidth="1"/>
    <col min="14339" max="14339" width="34.7109375" style="67" customWidth="1"/>
    <col min="14340" max="14342" width="5.7109375" style="67" customWidth="1"/>
    <col min="14343" max="14343" width="25.5703125" style="67" customWidth="1"/>
    <col min="14344" max="14588" width="9.140625" style="67"/>
    <col min="14589" max="14589" width="4" style="67" customWidth="1"/>
    <col min="14590" max="14590" width="34.7109375" style="67" customWidth="1"/>
    <col min="14591" max="14593" width="5.7109375" style="67" customWidth="1"/>
    <col min="14594" max="14594" width="5.140625" style="67" customWidth="1"/>
    <col min="14595" max="14595" width="34.7109375" style="67" customWidth="1"/>
    <col min="14596" max="14598" width="5.7109375" style="67" customWidth="1"/>
    <col min="14599" max="14599" width="25.5703125" style="67" customWidth="1"/>
    <col min="14600" max="14844" width="9.140625" style="67"/>
    <col min="14845" max="14845" width="4" style="67" customWidth="1"/>
    <col min="14846" max="14846" width="34.7109375" style="67" customWidth="1"/>
    <col min="14847" max="14849" width="5.7109375" style="67" customWidth="1"/>
    <col min="14850" max="14850" width="5.140625" style="67" customWidth="1"/>
    <col min="14851" max="14851" width="34.7109375" style="67" customWidth="1"/>
    <col min="14852" max="14854" width="5.7109375" style="67" customWidth="1"/>
    <col min="14855" max="14855" width="25.5703125" style="67" customWidth="1"/>
    <col min="14856" max="15100" width="9.140625" style="67"/>
    <col min="15101" max="15101" width="4" style="67" customWidth="1"/>
    <col min="15102" max="15102" width="34.7109375" style="67" customWidth="1"/>
    <col min="15103" max="15105" width="5.7109375" style="67" customWidth="1"/>
    <col min="15106" max="15106" width="5.140625" style="67" customWidth="1"/>
    <col min="15107" max="15107" width="34.7109375" style="67" customWidth="1"/>
    <col min="15108" max="15110" width="5.7109375" style="67" customWidth="1"/>
    <col min="15111" max="15111" width="25.5703125" style="67" customWidth="1"/>
    <col min="15112" max="15356" width="9.140625" style="67"/>
    <col min="15357" max="15357" width="4" style="67" customWidth="1"/>
    <col min="15358" max="15358" width="34.7109375" style="67" customWidth="1"/>
    <col min="15359" max="15361" width="5.7109375" style="67" customWidth="1"/>
    <col min="15362" max="15362" width="5.140625" style="67" customWidth="1"/>
    <col min="15363" max="15363" width="34.7109375" style="67" customWidth="1"/>
    <col min="15364" max="15366" width="5.7109375" style="67" customWidth="1"/>
    <col min="15367" max="15367" width="25.5703125" style="67" customWidth="1"/>
    <col min="15368" max="15612" width="9.140625" style="67"/>
    <col min="15613" max="15613" width="4" style="67" customWidth="1"/>
    <col min="15614" max="15614" width="34.7109375" style="67" customWidth="1"/>
    <col min="15615" max="15617" width="5.7109375" style="67" customWidth="1"/>
    <col min="15618" max="15618" width="5.140625" style="67" customWidth="1"/>
    <col min="15619" max="15619" width="34.7109375" style="67" customWidth="1"/>
    <col min="15620" max="15622" width="5.7109375" style="67" customWidth="1"/>
    <col min="15623" max="15623" width="25.5703125" style="67" customWidth="1"/>
    <col min="15624" max="15868" width="9.140625" style="67"/>
    <col min="15869" max="15869" width="4" style="67" customWidth="1"/>
    <col min="15870" max="15870" width="34.7109375" style="67" customWidth="1"/>
    <col min="15871" max="15873" width="5.7109375" style="67" customWidth="1"/>
    <col min="15874" max="15874" width="5.140625" style="67" customWidth="1"/>
    <col min="15875" max="15875" width="34.7109375" style="67" customWidth="1"/>
    <col min="15876" max="15878" width="5.7109375" style="67" customWidth="1"/>
    <col min="15879" max="15879" width="25.5703125" style="67" customWidth="1"/>
    <col min="15880" max="16124" width="9.140625" style="67"/>
    <col min="16125" max="16125" width="4" style="67" customWidth="1"/>
    <col min="16126" max="16126" width="34.7109375" style="67" customWidth="1"/>
    <col min="16127" max="16129" width="5.7109375" style="67" customWidth="1"/>
    <col min="16130" max="16130" width="5.140625" style="67" customWidth="1"/>
    <col min="16131" max="16131" width="34.7109375" style="67" customWidth="1"/>
    <col min="16132" max="16134" width="5.7109375" style="67" customWidth="1"/>
    <col min="16135" max="16135" width="25.5703125" style="67" customWidth="1"/>
    <col min="16136" max="16384" width="9.140625" style="67"/>
  </cols>
  <sheetData>
    <row r="1" spans="1:15">
      <c r="A1" s="135"/>
      <c r="B1" s="136"/>
      <c r="C1" s="137"/>
      <c r="D1" s="138"/>
      <c r="E1" s="138"/>
      <c r="F1" s="138"/>
      <c r="G1" s="138"/>
      <c r="H1" s="138"/>
      <c r="I1" s="138"/>
      <c r="J1" s="138"/>
    </row>
    <row r="2" spans="1:15" ht="26.25">
      <c r="A2" s="62"/>
      <c r="B2" s="104" t="s">
        <v>20</v>
      </c>
      <c r="C2" s="63"/>
      <c r="D2" s="64"/>
      <c r="E2" s="65"/>
      <c r="F2" s="64"/>
      <c r="G2" s="64"/>
      <c r="H2" s="145"/>
      <c r="I2" s="145"/>
      <c r="J2" s="269"/>
      <c r="K2" s="66"/>
      <c r="L2" s="66"/>
      <c r="M2" s="66"/>
      <c r="N2" s="66"/>
      <c r="O2" s="66"/>
    </row>
    <row r="3" spans="1:15" ht="20.25">
      <c r="A3" s="68"/>
      <c r="B3" s="69"/>
      <c r="C3" s="70"/>
      <c r="D3" s="71"/>
      <c r="E3" s="71"/>
      <c r="F3" s="71"/>
      <c r="G3" s="72"/>
      <c r="H3" s="138"/>
      <c r="I3" s="138"/>
      <c r="J3" s="138"/>
    </row>
    <row r="4" spans="1:15" ht="26.25">
      <c r="A4" s="73"/>
      <c r="B4" s="140" t="s">
        <v>96</v>
      </c>
      <c r="C4" s="141"/>
      <c r="D4" s="139"/>
      <c r="E4" s="64"/>
      <c r="F4" s="64"/>
      <c r="G4" s="72"/>
      <c r="H4" s="138"/>
      <c r="I4" s="138"/>
      <c r="J4" s="138"/>
    </row>
    <row r="5" spans="1:15" ht="17.25" thickBot="1">
      <c r="A5" s="74"/>
      <c r="B5" s="75"/>
      <c r="C5" s="149"/>
      <c r="D5" s="73" t="s">
        <v>94</v>
      </c>
      <c r="E5" s="71"/>
      <c r="F5" s="71"/>
      <c r="G5" s="71"/>
      <c r="H5" s="138"/>
      <c r="I5" s="138"/>
      <c r="J5" s="138"/>
    </row>
    <row r="6" spans="1:15" ht="21" customHeight="1" thickBot="1">
      <c r="A6" s="62">
        <v>1</v>
      </c>
      <c r="B6" s="271" t="s">
        <v>78</v>
      </c>
      <c r="C6" s="204">
        <v>97</v>
      </c>
      <c r="D6" s="77">
        <v>3</v>
      </c>
      <c r="E6" s="77"/>
      <c r="F6" s="77"/>
      <c r="G6" s="209"/>
      <c r="H6" s="138"/>
      <c r="I6" s="138"/>
      <c r="J6" s="138"/>
    </row>
    <row r="7" spans="1:15" ht="21" customHeight="1" thickBot="1">
      <c r="A7" s="62"/>
      <c r="B7" s="271" t="s">
        <v>80</v>
      </c>
      <c r="C7" s="204">
        <v>166</v>
      </c>
      <c r="D7" s="77">
        <v>4</v>
      </c>
      <c r="E7" s="77"/>
      <c r="F7" s="77"/>
      <c r="G7" s="209"/>
      <c r="H7" s="138"/>
      <c r="I7" s="138"/>
      <c r="J7" s="138"/>
    </row>
    <row r="8" spans="1:15" ht="21" customHeight="1" thickBot="1">
      <c r="A8" s="78"/>
      <c r="B8" s="271" t="s">
        <v>76</v>
      </c>
      <c r="C8" s="204">
        <v>202</v>
      </c>
      <c r="D8" s="79"/>
      <c r="E8" s="186"/>
      <c r="F8" s="77"/>
      <c r="G8" s="73" t="s">
        <v>94</v>
      </c>
      <c r="H8" s="138"/>
      <c r="I8" s="138"/>
      <c r="J8" s="138"/>
    </row>
    <row r="9" spans="1:15" ht="21" customHeight="1" thickBot="1">
      <c r="A9" s="62"/>
      <c r="B9" s="187"/>
      <c r="C9" s="188">
        <f>C6+C7+C8</f>
        <v>465</v>
      </c>
      <c r="D9" s="77"/>
      <c r="E9" s="278" t="s">
        <v>78</v>
      </c>
      <c r="F9" s="240">
        <v>140</v>
      </c>
      <c r="G9" s="81">
        <v>7</v>
      </c>
      <c r="H9" s="138"/>
      <c r="I9" s="138"/>
      <c r="J9" s="138"/>
    </row>
    <row r="10" spans="1:15" ht="21" customHeight="1" thickBot="1">
      <c r="A10" s="62"/>
      <c r="B10" s="80"/>
      <c r="C10" s="267"/>
      <c r="D10" s="77"/>
      <c r="E10" s="278" t="s">
        <v>80</v>
      </c>
      <c r="F10" s="241">
        <v>200</v>
      </c>
      <c r="G10" s="81">
        <v>8</v>
      </c>
      <c r="H10" s="138"/>
      <c r="I10" s="138"/>
      <c r="J10" s="138"/>
    </row>
    <row r="11" spans="1:15" ht="21" customHeight="1" thickBot="1">
      <c r="A11" s="78"/>
      <c r="B11" s="80"/>
      <c r="C11" s="184"/>
      <c r="D11" s="77"/>
      <c r="E11" s="278" t="s">
        <v>76</v>
      </c>
      <c r="F11" s="241">
        <v>199</v>
      </c>
      <c r="G11" s="81"/>
      <c r="H11" s="138"/>
      <c r="I11" s="138"/>
      <c r="J11" s="138"/>
    </row>
    <row r="12" spans="1:15" ht="21" customHeight="1" thickBot="1">
      <c r="A12" s="78">
        <v>4</v>
      </c>
      <c r="B12" s="277" t="s">
        <v>74</v>
      </c>
      <c r="C12" s="253">
        <v>52</v>
      </c>
      <c r="D12" s="82">
        <v>5</v>
      </c>
      <c r="E12" s="191"/>
      <c r="F12" s="188">
        <f>F9+F10+F11</f>
        <v>539</v>
      </c>
      <c r="G12" s="235"/>
      <c r="H12" s="138"/>
      <c r="I12" s="138"/>
      <c r="J12" s="138"/>
    </row>
    <row r="13" spans="1:15" ht="21" customHeight="1" thickBot="1">
      <c r="A13" s="78"/>
      <c r="B13" s="277" t="s">
        <v>81</v>
      </c>
      <c r="C13" s="255">
        <v>210</v>
      </c>
      <c r="D13" s="199">
        <v>6</v>
      </c>
      <c r="E13" s="266"/>
      <c r="F13" s="267"/>
      <c r="G13" s="235"/>
      <c r="H13" s="138"/>
      <c r="I13" s="138"/>
      <c r="J13" s="138"/>
    </row>
    <row r="14" spans="1:15" ht="21.75" customHeight="1" thickBot="1">
      <c r="A14" s="78"/>
      <c r="B14" s="277" t="s">
        <v>79</v>
      </c>
      <c r="C14" s="255">
        <v>176</v>
      </c>
      <c r="D14" s="77"/>
      <c r="E14" s="80"/>
      <c r="F14" s="184"/>
      <c r="G14" s="235"/>
      <c r="H14" s="138"/>
      <c r="I14" s="138"/>
      <c r="J14" s="138"/>
    </row>
    <row r="15" spans="1:15" ht="18.75" thickBot="1">
      <c r="A15" s="78"/>
      <c r="B15" s="192"/>
      <c r="C15" s="188">
        <f>C12+C13+C14</f>
        <v>438</v>
      </c>
      <c r="D15" s="209"/>
      <c r="E15" s="210"/>
      <c r="F15" s="268"/>
      <c r="G15" s="235"/>
      <c r="H15" s="138"/>
      <c r="I15" s="138"/>
      <c r="J15" s="138"/>
    </row>
    <row r="16" spans="1:15" ht="18">
      <c r="A16" s="125"/>
      <c r="B16" s="110"/>
      <c r="C16" s="199"/>
      <c r="D16" s="112"/>
      <c r="E16" s="113"/>
      <c r="F16" s="207"/>
      <c r="G16" s="236"/>
      <c r="H16" s="138"/>
      <c r="I16" s="138"/>
      <c r="J16" s="138"/>
    </row>
    <row r="17" spans="1:10" ht="18.75" customHeight="1" thickBot="1">
      <c r="A17" s="125"/>
      <c r="B17" s="116"/>
      <c r="C17" s="200"/>
      <c r="D17" s="118"/>
      <c r="E17" s="119"/>
      <c r="F17" s="208"/>
      <c r="G17" s="237"/>
      <c r="H17" s="138"/>
      <c r="I17" s="138"/>
      <c r="J17" s="138"/>
    </row>
    <row r="18" spans="1:10" ht="21" customHeight="1" thickBot="1">
      <c r="A18" s="125">
        <v>2</v>
      </c>
      <c r="B18" s="271" t="s">
        <v>71</v>
      </c>
      <c r="C18" s="204">
        <v>136</v>
      </c>
      <c r="D18" s="77">
        <v>7</v>
      </c>
      <c r="E18" s="77"/>
      <c r="F18" s="184"/>
      <c r="G18" s="237"/>
      <c r="H18" s="138"/>
      <c r="I18" s="138"/>
      <c r="J18" s="138"/>
    </row>
    <row r="19" spans="1:10" ht="21" customHeight="1" thickBot="1">
      <c r="A19" s="125"/>
      <c r="B19" s="271" t="s">
        <v>87</v>
      </c>
      <c r="C19" s="204">
        <v>183</v>
      </c>
      <c r="D19" s="77">
        <v>8</v>
      </c>
      <c r="E19" s="77"/>
      <c r="F19" s="184"/>
      <c r="G19" s="237"/>
      <c r="H19" s="138"/>
      <c r="I19" s="138"/>
      <c r="J19" s="138"/>
    </row>
    <row r="20" spans="1:10" ht="21" customHeight="1" thickBot="1">
      <c r="A20" s="112"/>
      <c r="B20" s="271" t="s">
        <v>72</v>
      </c>
      <c r="C20" s="204">
        <v>168</v>
      </c>
      <c r="D20" s="79"/>
      <c r="E20" s="77"/>
      <c r="F20" s="184"/>
      <c r="G20" s="238"/>
      <c r="H20" s="138"/>
      <c r="I20" s="138"/>
      <c r="J20" s="138"/>
    </row>
    <row r="21" spans="1:10" ht="21" customHeight="1" thickBot="1">
      <c r="A21" s="125"/>
      <c r="B21" s="187"/>
      <c r="C21" s="188">
        <f>C18+C19+C20</f>
        <v>487</v>
      </c>
      <c r="D21" s="77"/>
      <c r="E21" s="279" t="s">
        <v>71</v>
      </c>
      <c r="F21" s="280">
        <v>123</v>
      </c>
      <c r="G21" s="110">
        <v>9</v>
      </c>
      <c r="H21" s="138"/>
      <c r="I21" s="138"/>
      <c r="J21" s="138"/>
    </row>
    <row r="22" spans="1:10" ht="21" customHeight="1" thickBot="1">
      <c r="A22" s="125"/>
      <c r="B22" s="80"/>
      <c r="C22" s="267"/>
      <c r="D22" s="77"/>
      <c r="E22" s="279" t="s">
        <v>87</v>
      </c>
      <c r="F22" s="281">
        <v>139</v>
      </c>
      <c r="G22" s="110">
        <v>10</v>
      </c>
      <c r="H22" s="138"/>
      <c r="I22" s="138"/>
      <c r="J22" s="138"/>
    </row>
    <row r="23" spans="1:10" ht="21" customHeight="1" thickBot="1">
      <c r="A23" s="112"/>
      <c r="B23" s="80"/>
      <c r="C23" s="184"/>
      <c r="D23" s="77"/>
      <c r="E23" s="279" t="s">
        <v>72</v>
      </c>
      <c r="F23" s="281">
        <v>159</v>
      </c>
      <c r="G23" s="126"/>
      <c r="H23" s="138"/>
      <c r="I23" s="138"/>
      <c r="J23" s="138"/>
    </row>
    <row r="24" spans="1:10" ht="21" customHeight="1" thickBot="1">
      <c r="A24" s="125">
        <v>3</v>
      </c>
      <c r="B24" s="277" t="s">
        <v>77</v>
      </c>
      <c r="C24" s="253">
        <v>125</v>
      </c>
      <c r="D24" s="82">
        <v>9</v>
      </c>
      <c r="E24" s="191"/>
      <c r="F24" s="188">
        <f>F21+F22+F23</f>
        <v>421</v>
      </c>
      <c r="G24" s="126"/>
      <c r="H24" s="138"/>
      <c r="I24" s="138"/>
      <c r="J24" s="138"/>
    </row>
    <row r="25" spans="1:10" ht="21" customHeight="1" thickBot="1">
      <c r="A25" s="125"/>
      <c r="B25" s="277" t="s">
        <v>83</v>
      </c>
      <c r="C25" s="255">
        <v>133</v>
      </c>
      <c r="D25" s="199">
        <v>10</v>
      </c>
      <c r="E25" s="266"/>
      <c r="F25" s="267"/>
      <c r="G25" s="126"/>
      <c r="H25" s="138"/>
      <c r="I25" s="138"/>
      <c r="J25" s="138"/>
    </row>
    <row r="26" spans="1:10" ht="21" customHeight="1" thickBot="1">
      <c r="A26" s="125"/>
      <c r="B26" s="277" t="s">
        <v>82</v>
      </c>
      <c r="C26" s="255">
        <v>159</v>
      </c>
      <c r="D26" s="77"/>
      <c r="E26" s="80"/>
      <c r="F26" s="77"/>
      <c r="G26" s="133" t="s">
        <v>58</v>
      </c>
      <c r="H26" s="138"/>
      <c r="I26" s="138"/>
      <c r="J26" s="138"/>
    </row>
    <row r="27" spans="1:10" ht="18.75" thickBot="1">
      <c r="A27" s="125"/>
      <c r="B27" s="192"/>
      <c r="C27" s="188">
        <f>C24+C25+C26</f>
        <v>417</v>
      </c>
      <c r="D27" s="209"/>
      <c r="E27" s="210"/>
      <c r="F27" s="211"/>
      <c r="G27" s="134" t="s">
        <v>57</v>
      </c>
      <c r="H27" s="138"/>
      <c r="I27" s="138"/>
      <c r="J27" s="138"/>
    </row>
    <row r="28" spans="1:10">
      <c r="A28" s="127"/>
      <c r="B28" s="119"/>
      <c r="C28" s="128"/>
      <c r="D28" s="129"/>
      <c r="E28" s="129"/>
      <c r="F28" s="129"/>
      <c r="G28" s="108" t="s">
        <v>59</v>
      </c>
      <c r="H28" s="138"/>
      <c r="I28" s="138"/>
      <c r="J28" s="138"/>
    </row>
    <row r="29" spans="1:10">
      <c r="A29" s="127"/>
      <c r="B29" s="113"/>
      <c r="C29" s="130"/>
      <c r="D29" s="131"/>
      <c r="E29" s="131"/>
      <c r="F29" s="131"/>
      <c r="G29" s="115"/>
      <c r="H29" s="138"/>
    </row>
    <row r="30" spans="1:10">
      <c r="A30" s="127"/>
      <c r="B30" s="113"/>
      <c r="C30" s="130"/>
      <c r="D30" s="131"/>
      <c r="E30" s="131"/>
      <c r="F30" s="131"/>
      <c r="G30" s="115"/>
      <c r="H30" s="138"/>
    </row>
    <row r="31" spans="1:10">
      <c r="A31" s="125"/>
      <c r="B31" s="115"/>
      <c r="C31" s="132"/>
      <c r="D31" s="109"/>
      <c r="E31" s="109"/>
      <c r="F31" s="109"/>
      <c r="G31" s="115"/>
      <c r="H31" s="138"/>
    </row>
    <row r="32" spans="1:10">
      <c r="A32" s="125"/>
      <c r="B32" s="115"/>
      <c r="C32" s="132"/>
      <c r="D32" s="109"/>
      <c r="E32" s="109"/>
      <c r="F32" s="109"/>
      <c r="G32" s="115"/>
      <c r="H32" s="138"/>
    </row>
    <row r="33" spans="1:8">
      <c r="A33" s="125"/>
      <c r="B33" s="115"/>
      <c r="C33" s="132"/>
      <c r="D33" s="109"/>
      <c r="E33" s="109"/>
      <c r="F33" s="109"/>
      <c r="G33" s="109"/>
      <c r="H33" s="138"/>
    </row>
    <row r="34" spans="1:8">
      <c r="A34" s="135"/>
      <c r="B34" s="136"/>
      <c r="C34" s="137"/>
      <c r="D34" s="138"/>
      <c r="E34" s="138"/>
      <c r="F34" s="138"/>
      <c r="G34" s="138"/>
      <c r="H34" s="138"/>
    </row>
    <row r="35" spans="1:8">
      <c r="A35" s="135"/>
      <c r="B35" s="136"/>
      <c r="C35" s="137"/>
      <c r="D35" s="138"/>
      <c r="E35" s="138"/>
      <c r="F35" s="138"/>
      <c r="G35" s="138"/>
      <c r="H35" s="138"/>
    </row>
    <row r="36" spans="1:8">
      <c r="A36" s="135"/>
      <c r="B36" s="136"/>
      <c r="C36" s="137"/>
      <c r="D36" s="138"/>
      <c r="E36" s="138"/>
      <c r="F36" s="138"/>
      <c r="G36" s="138"/>
      <c r="H36" s="138"/>
    </row>
  </sheetData>
  <pageMargins left="0.70866141732283472" right="0.70866141732283472" top="0.78740157480314965" bottom="0.78740157480314965" header="0.31496062992125984" footer="0.31496062992125984"/>
  <pageSetup paperSize="9" scale="8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2:L10"/>
  <sheetViews>
    <sheetView zoomScale="150" zoomScaleNormal="150" workbookViewId="0">
      <selection activeCell="K6" sqref="K6"/>
    </sheetView>
  </sheetViews>
  <sheetFormatPr defaultRowHeight="15"/>
  <cols>
    <col min="1" max="1" width="7.28515625" customWidth="1"/>
    <col min="4" max="4" width="15.28515625" customWidth="1"/>
    <col min="5" max="5" width="12.85546875" customWidth="1"/>
  </cols>
  <sheetData>
    <row r="2" spans="2:12">
      <c r="E2" s="13" t="s">
        <v>20</v>
      </c>
      <c r="F2" s="13"/>
      <c r="G2" s="13"/>
      <c r="H2" s="13"/>
      <c r="I2" s="13"/>
      <c r="J2" s="14"/>
      <c r="K2" s="14" t="s">
        <v>90</v>
      </c>
    </row>
    <row r="3" spans="2:12">
      <c r="E3" s="12"/>
      <c r="F3" s="13"/>
      <c r="G3" s="13"/>
      <c r="H3" s="13"/>
      <c r="I3" s="13"/>
      <c r="J3" s="14"/>
      <c r="K3" s="15"/>
    </row>
    <row r="5" spans="2:12" ht="18">
      <c r="B5" s="1" t="s">
        <v>0</v>
      </c>
      <c r="C5" s="2" t="s">
        <v>1</v>
      </c>
      <c r="D5" s="3" t="s">
        <v>2</v>
      </c>
      <c r="E5" s="4" t="s">
        <v>3</v>
      </c>
      <c r="F5" s="4" t="s">
        <v>4</v>
      </c>
      <c r="G5" s="1" t="s">
        <v>43</v>
      </c>
      <c r="H5" s="1" t="s">
        <v>55</v>
      </c>
      <c r="I5" s="1" t="s">
        <v>52</v>
      </c>
      <c r="J5" s="1" t="s">
        <v>11</v>
      </c>
      <c r="K5" s="5" t="s">
        <v>12</v>
      </c>
      <c r="L5" s="6" t="s">
        <v>13</v>
      </c>
    </row>
    <row r="6" spans="2:12" ht="18">
      <c r="B6" s="7">
        <v>1</v>
      </c>
      <c r="C6" s="8">
        <v>102</v>
      </c>
      <c r="D6" s="9" t="s">
        <v>16</v>
      </c>
      <c r="E6" s="10" t="s">
        <v>23</v>
      </c>
      <c r="F6" s="11">
        <v>0</v>
      </c>
      <c r="G6" s="11">
        <v>916</v>
      </c>
      <c r="H6" s="11">
        <v>866</v>
      </c>
      <c r="I6" s="11">
        <v>632</v>
      </c>
      <c r="J6" s="11">
        <f>SUM(G6:I6)</f>
        <v>2414</v>
      </c>
      <c r="K6" s="146">
        <f>J6/16</f>
        <v>150.875</v>
      </c>
      <c r="L6" s="11">
        <v>0</v>
      </c>
    </row>
    <row r="7" spans="2:12" ht="18">
      <c r="B7" s="7">
        <v>2</v>
      </c>
      <c r="C7" s="8">
        <v>101</v>
      </c>
      <c r="D7" s="9" t="s">
        <v>15</v>
      </c>
      <c r="E7" s="10" t="s">
        <v>22</v>
      </c>
      <c r="F7" s="11">
        <v>0</v>
      </c>
      <c r="G7" s="11">
        <v>810</v>
      </c>
      <c r="H7" s="11">
        <v>829</v>
      </c>
      <c r="I7" s="11">
        <v>527</v>
      </c>
      <c r="J7" s="11">
        <f>SUM(G7:I7)</f>
        <v>2166</v>
      </c>
      <c r="K7" s="146">
        <f t="shared" ref="K7:K10" si="0">J7/16</f>
        <v>135.375</v>
      </c>
      <c r="L7" s="11">
        <f>J6-J7</f>
        <v>248</v>
      </c>
    </row>
    <row r="8" spans="2:12" ht="18">
      <c r="B8" s="7">
        <v>3</v>
      </c>
      <c r="C8" s="8">
        <v>103</v>
      </c>
      <c r="D8" s="9" t="s">
        <v>17</v>
      </c>
      <c r="E8" s="10" t="s">
        <v>14</v>
      </c>
      <c r="F8" s="11">
        <v>0</v>
      </c>
      <c r="G8" s="11">
        <v>594</v>
      </c>
      <c r="H8" s="11">
        <v>582</v>
      </c>
      <c r="I8" s="11">
        <v>483</v>
      </c>
      <c r="J8" s="11">
        <f>SUM(G8:I8)</f>
        <v>1659</v>
      </c>
      <c r="K8" s="146">
        <f t="shared" si="0"/>
        <v>103.6875</v>
      </c>
      <c r="L8" s="11">
        <f>J6-J8</f>
        <v>755</v>
      </c>
    </row>
    <row r="9" spans="2:12" ht="18">
      <c r="B9" s="7">
        <v>4</v>
      </c>
      <c r="C9" s="8">
        <v>104</v>
      </c>
      <c r="D9" s="9" t="s">
        <v>18</v>
      </c>
      <c r="E9" s="10" t="s">
        <v>14</v>
      </c>
      <c r="F9" s="11">
        <v>0</v>
      </c>
      <c r="G9" s="11">
        <v>633</v>
      </c>
      <c r="H9" s="11">
        <v>585</v>
      </c>
      <c r="I9" s="11">
        <v>366</v>
      </c>
      <c r="J9" s="11">
        <f>SUM(G9:I9)</f>
        <v>1584</v>
      </c>
      <c r="K9" s="146">
        <f t="shared" si="0"/>
        <v>99</v>
      </c>
      <c r="L9" s="11">
        <f>J6-J9</f>
        <v>830</v>
      </c>
    </row>
    <row r="10" spans="2:12" ht="18">
      <c r="B10" s="7">
        <v>5</v>
      </c>
      <c r="C10" s="8">
        <v>105</v>
      </c>
      <c r="D10" s="9" t="s">
        <v>19</v>
      </c>
      <c r="E10" s="10" t="s">
        <v>14</v>
      </c>
      <c r="F10" s="11">
        <v>0</v>
      </c>
      <c r="G10" s="11">
        <v>418</v>
      </c>
      <c r="H10" s="11">
        <v>394</v>
      </c>
      <c r="I10" s="11">
        <v>206</v>
      </c>
      <c r="J10" s="11">
        <f>SUM(G10:I10)</f>
        <v>1018</v>
      </c>
      <c r="K10" s="146">
        <f t="shared" si="0"/>
        <v>63.625</v>
      </c>
      <c r="L10" s="11">
        <f>J6-J10</f>
        <v>1396</v>
      </c>
    </row>
  </sheetData>
  <sortState ref="C6:J10">
    <sortCondition descending="1" ref="J6:J10"/>
  </sortState>
  <phoneticPr fontId="8" type="noConversion"/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3:L15"/>
  <sheetViews>
    <sheetView topLeftCell="A4" zoomScale="150" zoomScaleNormal="150" workbookViewId="0">
      <selection activeCell="K6" sqref="K6"/>
    </sheetView>
  </sheetViews>
  <sheetFormatPr defaultRowHeight="15"/>
  <cols>
    <col min="4" max="4" width="16.42578125" customWidth="1"/>
    <col min="5" max="5" width="13.42578125" customWidth="1"/>
  </cols>
  <sheetData>
    <row r="3" spans="2:12">
      <c r="E3" s="13" t="s">
        <v>20</v>
      </c>
      <c r="F3" s="13"/>
      <c r="G3" s="13"/>
      <c r="H3" s="13"/>
      <c r="I3" s="13"/>
      <c r="J3" s="12"/>
      <c r="K3" s="12" t="s">
        <v>91</v>
      </c>
    </row>
    <row r="5" spans="2:12" ht="18">
      <c r="B5" s="1" t="s">
        <v>0</v>
      </c>
      <c r="C5" s="2" t="s">
        <v>1</v>
      </c>
      <c r="D5" s="3" t="s">
        <v>2</v>
      </c>
      <c r="E5" s="4" t="s">
        <v>3</v>
      </c>
      <c r="F5" s="4" t="s">
        <v>4</v>
      </c>
      <c r="G5" s="1" t="s">
        <v>43</v>
      </c>
      <c r="H5" s="1" t="s">
        <v>55</v>
      </c>
      <c r="I5" s="1" t="s">
        <v>52</v>
      </c>
      <c r="J5" s="1" t="s">
        <v>11</v>
      </c>
      <c r="K5" s="5" t="s">
        <v>12</v>
      </c>
      <c r="L5" s="6" t="s">
        <v>13</v>
      </c>
    </row>
    <row r="6" spans="2:12" ht="18">
      <c r="B6" s="7">
        <v>1</v>
      </c>
      <c r="C6" s="8">
        <v>203</v>
      </c>
      <c r="D6" s="18" t="s">
        <v>27</v>
      </c>
      <c r="E6" s="17" t="s">
        <v>35</v>
      </c>
      <c r="F6" s="11">
        <v>60</v>
      </c>
      <c r="G6" s="11">
        <v>1012</v>
      </c>
      <c r="H6" s="11">
        <v>1002</v>
      </c>
      <c r="I6" s="11">
        <v>654</v>
      </c>
      <c r="J6" s="11">
        <f t="shared" ref="J6:J15" si="0">SUM(G6:I6)</f>
        <v>2668</v>
      </c>
      <c r="K6" s="146">
        <f>J6/16</f>
        <v>166.75</v>
      </c>
      <c r="L6" s="11">
        <v>0</v>
      </c>
    </row>
    <row r="7" spans="2:12" ht="18">
      <c r="B7" s="7">
        <v>2</v>
      </c>
      <c r="C7" s="8">
        <v>207</v>
      </c>
      <c r="D7" s="18" t="s">
        <v>31</v>
      </c>
      <c r="E7" s="17" t="s">
        <v>14</v>
      </c>
      <c r="F7" s="11">
        <v>0</v>
      </c>
      <c r="G7" s="11">
        <v>1000</v>
      </c>
      <c r="H7" s="11">
        <v>973</v>
      </c>
      <c r="I7" s="11">
        <v>677</v>
      </c>
      <c r="J7" s="11">
        <f t="shared" si="0"/>
        <v>2650</v>
      </c>
      <c r="K7" s="146">
        <f t="shared" ref="K7:K15" si="1">J7/16</f>
        <v>165.625</v>
      </c>
      <c r="L7" s="11">
        <f>J6-J7</f>
        <v>18</v>
      </c>
    </row>
    <row r="8" spans="2:12" ht="18">
      <c r="B8" s="7">
        <v>3</v>
      </c>
      <c r="C8" s="8">
        <v>202</v>
      </c>
      <c r="D8" s="18" t="s">
        <v>26</v>
      </c>
      <c r="E8" s="17" t="s">
        <v>35</v>
      </c>
      <c r="F8" s="11">
        <v>0</v>
      </c>
      <c r="G8" s="11">
        <v>1067</v>
      </c>
      <c r="H8" s="11">
        <v>892</v>
      </c>
      <c r="I8" s="11">
        <v>643</v>
      </c>
      <c r="J8" s="11">
        <f t="shared" si="0"/>
        <v>2602</v>
      </c>
      <c r="K8" s="146">
        <f t="shared" si="1"/>
        <v>162.625</v>
      </c>
      <c r="L8" s="11">
        <f>J6-J8</f>
        <v>66</v>
      </c>
    </row>
    <row r="9" spans="2:12" ht="18">
      <c r="B9" s="7">
        <v>4</v>
      </c>
      <c r="C9" s="8">
        <v>205</v>
      </c>
      <c r="D9" s="18" t="s">
        <v>29</v>
      </c>
      <c r="E9" s="17" t="s">
        <v>14</v>
      </c>
      <c r="F9" s="11">
        <v>0</v>
      </c>
      <c r="G9" s="11">
        <v>856</v>
      </c>
      <c r="H9" s="11">
        <v>1057</v>
      </c>
      <c r="I9" s="11">
        <v>618</v>
      </c>
      <c r="J9" s="11">
        <f t="shared" si="0"/>
        <v>2531</v>
      </c>
      <c r="K9" s="146">
        <f t="shared" si="1"/>
        <v>158.1875</v>
      </c>
      <c r="L9" s="11">
        <f>J6-J9</f>
        <v>137</v>
      </c>
    </row>
    <row r="10" spans="2:12" ht="18">
      <c r="B10" s="7">
        <v>5</v>
      </c>
      <c r="C10" s="8">
        <v>209</v>
      </c>
      <c r="D10" s="18" t="s">
        <v>33</v>
      </c>
      <c r="E10" s="17" t="s">
        <v>14</v>
      </c>
      <c r="F10" s="11">
        <v>0</v>
      </c>
      <c r="G10" s="11">
        <v>790</v>
      </c>
      <c r="H10" s="11">
        <v>964</v>
      </c>
      <c r="I10" s="11">
        <v>720</v>
      </c>
      <c r="J10" s="11">
        <f t="shared" si="0"/>
        <v>2474</v>
      </c>
      <c r="K10" s="146">
        <f t="shared" si="1"/>
        <v>154.625</v>
      </c>
      <c r="L10" s="11">
        <f>J6-J10</f>
        <v>194</v>
      </c>
    </row>
    <row r="11" spans="2:12" ht="18">
      <c r="B11" s="7">
        <v>6</v>
      </c>
      <c r="C11" s="8">
        <v>201</v>
      </c>
      <c r="D11" s="18" t="s">
        <v>25</v>
      </c>
      <c r="E11" s="17" t="s">
        <v>35</v>
      </c>
      <c r="F11" s="11">
        <v>60</v>
      </c>
      <c r="G11" s="11">
        <v>848</v>
      </c>
      <c r="H11" s="11">
        <v>952</v>
      </c>
      <c r="I11" s="11">
        <v>602</v>
      </c>
      <c r="J11" s="11">
        <f t="shared" si="0"/>
        <v>2402</v>
      </c>
      <c r="K11" s="146">
        <f t="shared" si="1"/>
        <v>150.125</v>
      </c>
      <c r="L11" s="11">
        <f>J6-J11</f>
        <v>266</v>
      </c>
    </row>
    <row r="12" spans="2:12" ht="18">
      <c r="B12" s="7">
        <v>7</v>
      </c>
      <c r="C12" s="8">
        <v>208</v>
      </c>
      <c r="D12" s="18" t="s">
        <v>32</v>
      </c>
      <c r="E12" s="17" t="s">
        <v>14</v>
      </c>
      <c r="F12" s="11">
        <v>0</v>
      </c>
      <c r="G12" s="11">
        <v>726</v>
      </c>
      <c r="H12" s="11">
        <v>797</v>
      </c>
      <c r="I12" s="11">
        <v>530</v>
      </c>
      <c r="J12" s="11">
        <f t="shared" si="0"/>
        <v>2053</v>
      </c>
      <c r="K12" s="146">
        <f t="shared" si="1"/>
        <v>128.3125</v>
      </c>
      <c r="L12" s="11">
        <f>J6-J12</f>
        <v>615</v>
      </c>
    </row>
    <row r="13" spans="2:12" ht="18">
      <c r="B13" s="7">
        <v>8</v>
      </c>
      <c r="C13" s="8">
        <v>206</v>
      </c>
      <c r="D13" s="18" t="s">
        <v>30</v>
      </c>
      <c r="E13" s="17" t="s">
        <v>14</v>
      </c>
      <c r="F13" s="11">
        <v>0</v>
      </c>
      <c r="G13" s="11">
        <v>717</v>
      </c>
      <c r="H13" s="11">
        <v>786</v>
      </c>
      <c r="I13" s="11">
        <v>479</v>
      </c>
      <c r="J13" s="11">
        <f t="shared" si="0"/>
        <v>1982</v>
      </c>
      <c r="K13" s="146">
        <f t="shared" si="1"/>
        <v>123.875</v>
      </c>
      <c r="L13" s="11">
        <f>J6-J13</f>
        <v>686</v>
      </c>
    </row>
    <row r="14" spans="2:12" ht="18">
      <c r="B14" s="7">
        <v>9</v>
      </c>
      <c r="C14" s="8">
        <v>204</v>
      </c>
      <c r="D14" s="18" t="s">
        <v>28</v>
      </c>
      <c r="E14" s="17" t="s">
        <v>14</v>
      </c>
      <c r="F14" s="11">
        <v>60</v>
      </c>
      <c r="G14" s="11">
        <v>719</v>
      </c>
      <c r="H14" s="11">
        <v>702</v>
      </c>
      <c r="I14" s="11">
        <v>481</v>
      </c>
      <c r="J14" s="11">
        <f t="shared" si="0"/>
        <v>1902</v>
      </c>
      <c r="K14" s="146">
        <f t="shared" si="1"/>
        <v>118.875</v>
      </c>
      <c r="L14" s="11">
        <f>J6-J14</f>
        <v>766</v>
      </c>
    </row>
    <row r="15" spans="2:12" ht="18">
      <c r="B15" s="7">
        <v>10</v>
      </c>
      <c r="C15" s="8">
        <v>210</v>
      </c>
      <c r="D15" s="16" t="s">
        <v>34</v>
      </c>
      <c r="E15" s="17" t="s">
        <v>14</v>
      </c>
      <c r="F15" s="11">
        <v>0</v>
      </c>
      <c r="G15" s="11">
        <v>592</v>
      </c>
      <c r="H15" s="11">
        <v>0</v>
      </c>
      <c r="I15" s="11">
        <v>0</v>
      </c>
      <c r="J15" s="11">
        <f t="shared" si="0"/>
        <v>592</v>
      </c>
      <c r="K15" s="146">
        <f t="shared" si="1"/>
        <v>37</v>
      </c>
      <c r="L15" s="11">
        <f>J6-J15</f>
        <v>2076</v>
      </c>
    </row>
  </sheetData>
  <sortState ref="C6:J15">
    <sortCondition descending="1" ref="J6:J15"/>
  </sortState>
  <phoneticPr fontId="8" type="noConversion"/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3:L12"/>
  <sheetViews>
    <sheetView zoomScale="150" zoomScaleNormal="150" workbookViewId="0">
      <selection activeCell="I17" sqref="I17"/>
    </sheetView>
  </sheetViews>
  <sheetFormatPr defaultRowHeight="15"/>
  <cols>
    <col min="1" max="1" width="6.140625" customWidth="1"/>
    <col min="4" max="4" width="18.5703125" customWidth="1"/>
    <col min="5" max="5" width="12.140625" customWidth="1"/>
    <col min="7" max="7" width="10.42578125" customWidth="1"/>
    <col min="8" max="8" width="10.7109375" customWidth="1"/>
    <col min="9" max="9" width="10" customWidth="1"/>
  </cols>
  <sheetData>
    <row r="3" spans="2:12">
      <c r="E3" s="13" t="s">
        <v>20</v>
      </c>
      <c r="F3" s="13"/>
      <c r="G3" s="13"/>
      <c r="H3" s="13"/>
      <c r="I3" s="13"/>
      <c r="J3" s="12"/>
      <c r="K3" s="12" t="s">
        <v>92</v>
      </c>
    </row>
    <row r="5" spans="2:12" ht="18">
      <c r="B5" s="1" t="s">
        <v>0</v>
      </c>
      <c r="C5" s="2" t="s">
        <v>1</v>
      </c>
      <c r="D5" s="3" t="s">
        <v>2</v>
      </c>
      <c r="E5" s="4" t="s">
        <v>3</v>
      </c>
      <c r="F5" s="4" t="s">
        <v>4</v>
      </c>
      <c r="G5" s="1" t="s">
        <v>43</v>
      </c>
      <c r="H5" s="1" t="s">
        <v>55</v>
      </c>
      <c r="I5" s="1" t="s">
        <v>52</v>
      </c>
      <c r="J5" s="1" t="s">
        <v>11</v>
      </c>
      <c r="K5" s="5" t="s">
        <v>12</v>
      </c>
      <c r="L5" s="6" t="s">
        <v>13</v>
      </c>
    </row>
    <row r="6" spans="2:12" ht="18">
      <c r="B6" s="7">
        <v>1</v>
      </c>
      <c r="C6" s="8">
        <v>305</v>
      </c>
      <c r="D6" s="18" t="s">
        <v>41</v>
      </c>
      <c r="E6" s="17" t="s">
        <v>14</v>
      </c>
      <c r="F6" s="11">
        <v>60</v>
      </c>
      <c r="G6" s="11">
        <v>1225</v>
      </c>
      <c r="H6" s="11">
        <v>1091</v>
      </c>
      <c r="I6" s="11">
        <v>772</v>
      </c>
      <c r="J6" s="11">
        <f t="shared" ref="J6:J11" si="0">SUM(G6:I6)</f>
        <v>3088</v>
      </c>
      <c r="K6" s="146">
        <f>J6/16</f>
        <v>193</v>
      </c>
      <c r="L6" s="11">
        <v>0</v>
      </c>
    </row>
    <row r="7" spans="2:12" ht="18">
      <c r="B7" s="7">
        <v>2</v>
      </c>
      <c r="C7" s="8">
        <v>303</v>
      </c>
      <c r="D7" s="18" t="s">
        <v>39</v>
      </c>
      <c r="E7" s="17" t="s">
        <v>14</v>
      </c>
      <c r="F7" s="11">
        <v>0</v>
      </c>
      <c r="G7" s="11">
        <v>1172</v>
      </c>
      <c r="H7" s="11">
        <v>1148</v>
      </c>
      <c r="I7" s="11">
        <v>615</v>
      </c>
      <c r="J7" s="11">
        <f t="shared" si="0"/>
        <v>2935</v>
      </c>
      <c r="K7" s="146">
        <f t="shared" ref="K7:K11" si="1">J7/16</f>
        <v>183.4375</v>
      </c>
      <c r="L7" s="11">
        <f>J6-J7</f>
        <v>153</v>
      </c>
    </row>
    <row r="8" spans="2:12" ht="18">
      <c r="B8" s="7">
        <v>3</v>
      </c>
      <c r="C8" s="8">
        <v>301</v>
      </c>
      <c r="D8" s="18" t="s">
        <v>37</v>
      </c>
      <c r="E8" s="17" t="s">
        <v>23</v>
      </c>
      <c r="F8" s="11">
        <v>60</v>
      </c>
      <c r="G8" s="11">
        <v>975</v>
      </c>
      <c r="H8" s="11">
        <v>990</v>
      </c>
      <c r="I8" s="11">
        <v>596</v>
      </c>
      <c r="J8" s="11">
        <f t="shared" si="0"/>
        <v>2561</v>
      </c>
      <c r="K8" s="146">
        <f t="shared" si="1"/>
        <v>160.0625</v>
      </c>
      <c r="L8" s="11">
        <f>J6-J8</f>
        <v>527</v>
      </c>
    </row>
    <row r="9" spans="2:12" ht="18">
      <c r="B9" s="7">
        <v>4</v>
      </c>
      <c r="C9" s="8">
        <v>306</v>
      </c>
      <c r="D9" s="18" t="s">
        <v>42</v>
      </c>
      <c r="E9" s="17" t="s">
        <v>14</v>
      </c>
      <c r="F9" s="11">
        <v>0</v>
      </c>
      <c r="G9" s="11">
        <v>773</v>
      </c>
      <c r="H9" s="11">
        <v>867</v>
      </c>
      <c r="I9" s="11">
        <v>607</v>
      </c>
      <c r="J9" s="11">
        <f t="shared" si="0"/>
        <v>2247</v>
      </c>
      <c r="K9" s="146">
        <f t="shared" si="1"/>
        <v>140.4375</v>
      </c>
      <c r="L9" s="11">
        <f>J6-J9</f>
        <v>841</v>
      </c>
    </row>
    <row r="10" spans="2:12" ht="18">
      <c r="B10" s="7">
        <v>5</v>
      </c>
      <c r="C10" s="8">
        <v>304</v>
      </c>
      <c r="D10" s="18" t="s">
        <v>40</v>
      </c>
      <c r="E10" s="17" t="s">
        <v>14</v>
      </c>
      <c r="F10" s="11">
        <v>0</v>
      </c>
      <c r="G10" s="11">
        <v>840</v>
      </c>
      <c r="H10" s="11">
        <v>806</v>
      </c>
      <c r="I10" s="11">
        <v>552</v>
      </c>
      <c r="J10" s="11">
        <f t="shared" si="0"/>
        <v>2198</v>
      </c>
      <c r="K10" s="146">
        <f t="shared" si="1"/>
        <v>137.375</v>
      </c>
      <c r="L10" s="11">
        <f>J6-J10</f>
        <v>890</v>
      </c>
    </row>
    <row r="11" spans="2:12" ht="18">
      <c r="B11" s="7">
        <v>6</v>
      </c>
      <c r="C11" s="8">
        <v>302</v>
      </c>
      <c r="D11" s="18" t="s">
        <v>38</v>
      </c>
      <c r="E11" s="17" t="s">
        <v>14</v>
      </c>
      <c r="F11" s="11">
        <v>60</v>
      </c>
      <c r="G11" s="11">
        <v>652</v>
      </c>
      <c r="H11" s="11">
        <v>789</v>
      </c>
      <c r="I11" s="11">
        <v>469</v>
      </c>
      <c r="J11" s="11">
        <f t="shared" si="0"/>
        <v>1910</v>
      </c>
      <c r="K11" s="146">
        <f t="shared" si="1"/>
        <v>119.375</v>
      </c>
      <c r="L11" s="11">
        <f>J6-J11</f>
        <v>1178</v>
      </c>
    </row>
    <row r="12" spans="2:12" ht="18"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</sheetData>
  <sortState ref="C6:J11">
    <sortCondition descending="1" ref="J6:J11"/>
  </sortState>
  <phoneticPr fontId="8" type="noConversion"/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17"/>
  <sheetViews>
    <sheetView tabSelected="1" workbookViewId="0">
      <selection activeCell="W19" sqref="W19"/>
    </sheetView>
  </sheetViews>
  <sheetFormatPr defaultRowHeight="31.5"/>
  <cols>
    <col min="1" max="16384" width="9.140625" style="295"/>
  </cols>
  <sheetData>
    <row r="1" spans="1:1">
      <c r="A1" s="295" t="s">
        <v>97</v>
      </c>
    </row>
    <row r="2" spans="1:1">
      <c r="A2" s="295" t="s">
        <v>98</v>
      </c>
    </row>
    <row r="3" spans="1:1">
      <c r="A3" s="295" t="s">
        <v>99</v>
      </c>
    </row>
    <row r="4" spans="1:1">
      <c r="A4" s="295" t="s">
        <v>100</v>
      </c>
    </row>
    <row r="5" spans="1:1">
      <c r="A5" s="295" t="s">
        <v>101</v>
      </c>
    </row>
    <row r="6" spans="1:1">
      <c r="A6" s="295" t="s">
        <v>102</v>
      </c>
    </row>
    <row r="7" spans="1:1">
      <c r="A7" s="295" t="s">
        <v>103</v>
      </c>
    </row>
    <row r="8" spans="1:1">
      <c r="A8" s="295" t="s">
        <v>104</v>
      </c>
    </row>
    <row r="9" spans="1:1">
      <c r="A9" s="295" t="s">
        <v>105</v>
      </c>
    </row>
    <row r="10" spans="1:1">
      <c r="A10" s="295" t="s">
        <v>106</v>
      </c>
    </row>
    <row r="11" spans="1:1">
      <c r="A11" s="295" t="s">
        <v>107</v>
      </c>
    </row>
    <row r="12" spans="1:1">
      <c r="A12" s="295" t="s">
        <v>111</v>
      </c>
    </row>
    <row r="13" spans="1:1">
      <c r="A13" s="295" t="s">
        <v>112</v>
      </c>
    </row>
    <row r="14" spans="1:1">
      <c r="A14" s="295" t="s">
        <v>113</v>
      </c>
    </row>
    <row r="15" spans="1:1">
      <c r="A15" s="295" t="s">
        <v>108</v>
      </c>
    </row>
    <row r="16" spans="1:1">
      <c r="A16" s="295" t="s">
        <v>109</v>
      </c>
    </row>
    <row r="17" spans="1:1">
      <c r="A17" s="295" t="s">
        <v>110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10"/>
  <sheetViews>
    <sheetView zoomScale="150" zoomScaleNormal="150" workbookViewId="0">
      <selection activeCell="D13" sqref="D13"/>
    </sheetView>
  </sheetViews>
  <sheetFormatPr defaultRowHeight="15"/>
  <cols>
    <col min="1" max="1" width="5.5703125" customWidth="1"/>
    <col min="4" max="4" width="15.28515625" customWidth="1"/>
    <col min="5" max="5" width="12.85546875" customWidth="1"/>
  </cols>
  <sheetData>
    <row r="2" spans="2:15">
      <c r="E2" s="12"/>
      <c r="F2" s="13" t="s">
        <v>20</v>
      </c>
      <c r="G2" s="13"/>
      <c r="H2" s="13"/>
      <c r="I2" s="13"/>
      <c r="J2" s="13"/>
      <c r="K2" s="14"/>
      <c r="L2" s="15"/>
      <c r="M2" s="14" t="s">
        <v>21</v>
      </c>
      <c r="N2" s="15"/>
    </row>
    <row r="3" spans="2:15">
      <c r="E3" s="12"/>
      <c r="F3" s="13"/>
      <c r="G3" s="13"/>
      <c r="H3" s="13"/>
      <c r="I3" s="13"/>
      <c r="J3" s="13"/>
      <c r="K3" s="14"/>
      <c r="L3" s="15"/>
      <c r="M3" s="14"/>
      <c r="N3" s="15"/>
    </row>
    <row r="5" spans="2:15" ht="18">
      <c r="B5" s="1" t="s">
        <v>0</v>
      </c>
      <c r="C5" s="2" t="s">
        <v>1</v>
      </c>
      <c r="D5" s="3" t="s">
        <v>2</v>
      </c>
      <c r="E5" s="4" t="s">
        <v>3</v>
      </c>
      <c r="F5" s="4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5" t="s">
        <v>12</v>
      </c>
      <c r="O5" s="6" t="s">
        <v>13</v>
      </c>
    </row>
    <row r="6" spans="2:15" ht="18">
      <c r="B6" s="7">
        <v>1</v>
      </c>
      <c r="C6" s="8">
        <v>102</v>
      </c>
      <c r="D6" s="9" t="s">
        <v>16</v>
      </c>
      <c r="E6" s="10" t="s">
        <v>23</v>
      </c>
      <c r="F6" s="11">
        <v>0</v>
      </c>
      <c r="G6" s="11">
        <v>168</v>
      </c>
      <c r="H6" s="11">
        <v>167</v>
      </c>
      <c r="I6" s="11">
        <v>170</v>
      </c>
      <c r="J6" s="11">
        <v>113</v>
      </c>
      <c r="K6" s="11">
        <v>124</v>
      </c>
      <c r="L6" s="11">
        <v>174</v>
      </c>
      <c r="M6" s="11">
        <f>SUM(F6:L6)</f>
        <v>916</v>
      </c>
      <c r="N6" s="146">
        <f>M6/6</f>
        <v>152.66666666666666</v>
      </c>
      <c r="O6" s="11">
        <v>0</v>
      </c>
    </row>
    <row r="7" spans="2:15" ht="18">
      <c r="B7" s="7">
        <v>2</v>
      </c>
      <c r="C7" s="8">
        <v>101</v>
      </c>
      <c r="D7" s="9" t="s">
        <v>15</v>
      </c>
      <c r="E7" s="10" t="s">
        <v>22</v>
      </c>
      <c r="F7" s="11">
        <v>0</v>
      </c>
      <c r="G7" s="11">
        <v>123</v>
      </c>
      <c r="H7" s="11">
        <v>134</v>
      </c>
      <c r="I7" s="11">
        <v>167</v>
      </c>
      <c r="J7" s="11">
        <v>105</v>
      </c>
      <c r="K7" s="11">
        <v>126</v>
      </c>
      <c r="L7" s="11">
        <v>155</v>
      </c>
      <c r="M7" s="11">
        <f>SUM(F7:L7)</f>
        <v>810</v>
      </c>
      <c r="N7" s="146">
        <f t="shared" ref="N7:N10" si="0">M7/6</f>
        <v>135</v>
      </c>
      <c r="O7" s="11">
        <f>M6-M7</f>
        <v>106</v>
      </c>
    </row>
    <row r="8" spans="2:15" ht="18">
      <c r="B8" s="7">
        <v>3</v>
      </c>
      <c r="C8" s="8">
        <v>104</v>
      </c>
      <c r="D8" s="9" t="s">
        <v>18</v>
      </c>
      <c r="E8" s="10" t="s">
        <v>14</v>
      </c>
      <c r="F8" s="11">
        <v>0</v>
      </c>
      <c r="G8" s="11">
        <v>134</v>
      </c>
      <c r="H8" s="11">
        <v>110</v>
      </c>
      <c r="I8" s="11">
        <v>73</v>
      </c>
      <c r="J8" s="11">
        <v>102</v>
      </c>
      <c r="K8" s="11">
        <v>96</v>
      </c>
      <c r="L8" s="11">
        <v>118</v>
      </c>
      <c r="M8" s="11">
        <f>SUM(F8:L8)</f>
        <v>633</v>
      </c>
      <c r="N8" s="146">
        <f t="shared" si="0"/>
        <v>105.5</v>
      </c>
      <c r="O8" s="11">
        <f>M6-M8</f>
        <v>283</v>
      </c>
    </row>
    <row r="9" spans="2:15" ht="18">
      <c r="B9" s="7">
        <v>4</v>
      </c>
      <c r="C9" s="8">
        <v>103</v>
      </c>
      <c r="D9" s="9" t="s">
        <v>17</v>
      </c>
      <c r="E9" s="10" t="s">
        <v>14</v>
      </c>
      <c r="F9" s="11">
        <v>0</v>
      </c>
      <c r="G9" s="11">
        <v>93</v>
      </c>
      <c r="H9" s="11">
        <v>63</v>
      </c>
      <c r="I9" s="11">
        <v>97</v>
      </c>
      <c r="J9" s="11">
        <v>104</v>
      </c>
      <c r="K9" s="11">
        <v>95</v>
      </c>
      <c r="L9" s="11">
        <v>142</v>
      </c>
      <c r="M9" s="11">
        <f>SUM(F9:L9)</f>
        <v>594</v>
      </c>
      <c r="N9" s="146">
        <f t="shared" si="0"/>
        <v>99</v>
      </c>
      <c r="O9" s="11">
        <f>M6-M9</f>
        <v>322</v>
      </c>
    </row>
    <row r="10" spans="2:15" ht="18">
      <c r="B10" s="7">
        <v>5</v>
      </c>
      <c r="C10" s="8">
        <v>105</v>
      </c>
      <c r="D10" s="9" t="s">
        <v>19</v>
      </c>
      <c r="E10" s="10" t="s">
        <v>14</v>
      </c>
      <c r="F10" s="11">
        <v>0</v>
      </c>
      <c r="G10" s="11">
        <v>70</v>
      </c>
      <c r="H10" s="11">
        <v>69</v>
      </c>
      <c r="I10" s="11">
        <v>67</v>
      </c>
      <c r="J10" s="11">
        <v>69</v>
      </c>
      <c r="K10" s="11">
        <v>70</v>
      </c>
      <c r="L10" s="11">
        <v>73</v>
      </c>
      <c r="M10" s="11">
        <f>SUM(F10:L10)</f>
        <v>418</v>
      </c>
      <c r="N10" s="146">
        <f t="shared" si="0"/>
        <v>69.666666666666671</v>
      </c>
      <c r="O10" s="11">
        <f>M6-M10</f>
        <v>498</v>
      </c>
    </row>
  </sheetData>
  <sortState ref="C6:M10">
    <sortCondition descending="1" ref="M6:M10"/>
  </sortState>
  <pageMargins left="0.7" right="0.7" top="0.78740157499999996" bottom="0.78740157499999996" header="0.3" footer="0.3"/>
  <pageSetup paperSize="9" scale="8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O15"/>
  <sheetViews>
    <sheetView topLeftCell="A4" zoomScale="150" zoomScaleNormal="150" workbookViewId="0"/>
  </sheetViews>
  <sheetFormatPr defaultRowHeight="15"/>
  <cols>
    <col min="4" max="4" width="16.42578125" customWidth="1"/>
    <col min="5" max="5" width="13.42578125" customWidth="1"/>
  </cols>
  <sheetData>
    <row r="3" spans="2:15">
      <c r="F3" s="13" t="s">
        <v>20</v>
      </c>
      <c r="G3" s="13"/>
      <c r="H3" s="13"/>
      <c r="I3" s="13"/>
      <c r="J3" s="13"/>
      <c r="K3" s="14"/>
      <c r="L3" s="15"/>
      <c r="M3" s="12" t="s">
        <v>24</v>
      </c>
    </row>
    <row r="5" spans="2:15" ht="18">
      <c r="B5" s="1" t="s">
        <v>0</v>
      </c>
      <c r="C5" s="2" t="s">
        <v>1</v>
      </c>
      <c r="D5" s="3" t="s">
        <v>2</v>
      </c>
      <c r="E5" s="4" t="s">
        <v>3</v>
      </c>
      <c r="F5" s="4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5" t="s">
        <v>12</v>
      </c>
      <c r="O5" s="6" t="s">
        <v>13</v>
      </c>
    </row>
    <row r="6" spans="2:15" ht="18">
      <c r="B6" s="7">
        <v>1</v>
      </c>
      <c r="C6" s="8">
        <v>202</v>
      </c>
      <c r="D6" s="18" t="s">
        <v>26</v>
      </c>
      <c r="E6" s="17" t="s">
        <v>35</v>
      </c>
      <c r="F6" s="11">
        <v>0</v>
      </c>
      <c r="G6" s="11">
        <v>174</v>
      </c>
      <c r="H6" s="11">
        <v>150</v>
      </c>
      <c r="I6" s="11">
        <v>210</v>
      </c>
      <c r="J6" s="11">
        <v>181</v>
      </c>
      <c r="K6" s="11">
        <v>130</v>
      </c>
      <c r="L6" s="11">
        <v>222</v>
      </c>
      <c r="M6" s="11">
        <f t="shared" ref="M6:M15" si="0">SUM(F6:L6)</f>
        <v>1067</v>
      </c>
      <c r="N6" s="146">
        <f>M6/6</f>
        <v>177.83333333333334</v>
      </c>
      <c r="O6" s="11">
        <v>0</v>
      </c>
    </row>
    <row r="7" spans="2:15" ht="18">
      <c r="B7" s="7">
        <v>2</v>
      </c>
      <c r="C7" s="8">
        <v>203</v>
      </c>
      <c r="D7" s="18" t="s">
        <v>27</v>
      </c>
      <c r="E7" s="17" t="s">
        <v>35</v>
      </c>
      <c r="F7" s="11">
        <v>60</v>
      </c>
      <c r="G7" s="11">
        <v>145</v>
      </c>
      <c r="H7" s="11">
        <v>157</v>
      </c>
      <c r="I7" s="11">
        <v>161</v>
      </c>
      <c r="J7" s="11">
        <v>154</v>
      </c>
      <c r="K7" s="11">
        <v>184</v>
      </c>
      <c r="L7" s="11">
        <v>151</v>
      </c>
      <c r="M7" s="11">
        <f t="shared" si="0"/>
        <v>1012</v>
      </c>
      <c r="N7" s="146">
        <f t="shared" ref="N7:N15" si="1">M7/6</f>
        <v>168.66666666666666</v>
      </c>
      <c r="O7" s="11">
        <f>M6-M7</f>
        <v>55</v>
      </c>
    </row>
    <row r="8" spans="2:15" ht="18">
      <c r="B8" s="7">
        <v>3</v>
      </c>
      <c r="C8" s="8">
        <v>207</v>
      </c>
      <c r="D8" s="18" t="s">
        <v>31</v>
      </c>
      <c r="E8" s="17" t="s">
        <v>14</v>
      </c>
      <c r="F8" s="11">
        <v>0</v>
      </c>
      <c r="G8" s="11">
        <v>149</v>
      </c>
      <c r="H8" s="11">
        <v>173</v>
      </c>
      <c r="I8" s="11">
        <v>165</v>
      </c>
      <c r="J8" s="11">
        <v>164</v>
      </c>
      <c r="K8" s="11">
        <v>190</v>
      </c>
      <c r="L8" s="11">
        <v>159</v>
      </c>
      <c r="M8" s="11">
        <f t="shared" si="0"/>
        <v>1000</v>
      </c>
      <c r="N8" s="146">
        <f t="shared" si="1"/>
        <v>166.66666666666666</v>
      </c>
      <c r="O8" s="11">
        <f>M6-M8</f>
        <v>67</v>
      </c>
    </row>
    <row r="9" spans="2:15" ht="18">
      <c r="B9" s="7">
        <v>4</v>
      </c>
      <c r="C9" s="8">
        <v>205</v>
      </c>
      <c r="D9" s="18" t="s">
        <v>29</v>
      </c>
      <c r="E9" s="17" t="s">
        <v>14</v>
      </c>
      <c r="F9" s="11">
        <v>0</v>
      </c>
      <c r="G9" s="11">
        <v>145</v>
      </c>
      <c r="H9" s="11">
        <v>125</v>
      </c>
      <c r="I9" s="11">
        <v>130</v>
      </c>
      <c r="J9" s="11">
        <v>178</v>
      </c>
      <c r="K9" s="11">
        <v>121</v>
      </c>
      <c r="L9" s="11">
        <v>157</v>
      </c>
      <c r="M9" s="11">
        <f t="shared" si="0"/>
        <v>856</v>
      </c>
      <c r="N9" s="146">
        <f t="shared" si="1"/>
        <v>142.66666666666666</v>
      </c>
      <c r="O9" s="11">
        <f>M6-M9</f>
        <v>211</v>
      </c>
    </row>
    <row r="10" spans="2:15" ht="18">
      <c r="B10" s="7">
        <v>5</v>
      </c>
      <c r="C10" s="8">
        <v>201</v>
      </c>
      <c r="D10" s="18" t="s">
        <v>25</v>
      </c>
      <c r="E10" s="17" t="s">
        <v>35</v>
      </c>
      <c r="F10" s="11">
        <v>60</v>
      </c>
      <c r="G10" s="11">
        <v>103</v>
      </c>
      <c r="H10" s="11">
        <v>117</v>
      </c>
      <c r="I10" s="11">
        <v>139</v>
      </c>
      <c r="J10" s="11">
        <v>157</v>
      </c>
      <c r="K10" s="11">
        <v>138</v>
      </c>
      <c r="L10" s="11">
        <v>134</v>
      </c>
      <c r="M10" s="11">
        <f t="shared" si="0"/>
        <v>848</v>
      </c>
      <c r="N10" s="146">
        <f t="shared" si="1"/>
        <v>141.33333333333334</v>
      </c>
      <c r="O10" s="11">
        <f>M6-M10</f>
        <v>219</v>
      </c>
    </row>
    <row r="11" spans="2:15" ht="18">
      <c r="B11" s="7">
        <v>6</v>
      </c>
      <c r="C11" s="8">
        <v>209</v>
      </c>
      <c r="D11" s="18" t="s">
        <v>33</v>
      </c>
      <c r="E11" s="17" t="s">
        <v>14</v>
      </c>
      <c r="F11" s="11">
        <v>0</v>
      </c>
      <c r="G11" s="11">
        <v>119</v>
      </c>
      <c r="H11" s="11">
        <v>174</v>
      </c>
      <c r="I11" s="11">
        <v>125</v>
      </c>
      <c r="J11" s="11">
        <v>117</v>
      </c>
      <c r="K11" s="11">
        <v>140</v>
      </c>
      <c r="L11" s="11">
        <v>115</v>
      </c>
      <c r="M11" s="11">
        <f t="shared" si="0"/>
        <v>790</v>
      </c>
      <c r="N11" s="146">
        <f t="shared" si="1"/>
        <v>131.66666666666666</v>
      </c>
      <c r="O11" s="11">
        <f>M6-M11</f>
        <v>277</v>
      </c>
    </row>
    <row r="12" spans="2:15" ht="18">
      <c r="B12" s="7">
        <v>7</v>
      </c>
      <c r="C12" s="8">
        <v>208</v>
      </c>
      <c r="D12" s="18" t="s">
        <v>32</v>
      </c>
      <c r="E12" s="17" t="s">
        <v>14</v>
      </c>
      <c r="F12" s="11">
        <v>0</v>
      </c>
      <c r="G12" s="11">
        <v>134</v>
      </c>
      <c r="H12" s="11">
        <v>98</v>
      </c>
      <c r="I12" s="11">
        <v>127</v>
      </c>
      <c r="J12" s="11">
        <v>141</v>
      </c>
      <c r="K12" s="11">
        <v>107</v>
      </c>
      <c r="L12" s="11">
        <v>119</v>
      </c>
      <c r="M12" s="11">
        <f t="shared" si="0"/>
        <v>726</v>
      </c>
      <c r="N12" s="146">
        <f t="shared" si="1"/>
        <v>121</v>
      </c>
      <c r="O12" s="11">
        <f>M6-M12</f>
        <v>341</v>
      </c>
    </row>
    <row r="13" spans="2:15" ht="18">
      <c r="B13" s="7">
        <v>8</v>
      </c>
      <c r="C13" s="8">
        <v>204</v>
      </c>
      <c r="D13" s="18" t="s">
        <v>28</v>
      </c>
      <c r="E13" s="17" t="s">
        <v>14</v>
      </c>
      <c r="F13" s="11">
        <v>60</v>
      </c>
      <c r="G13" s="11">
        <v>94</v>
      </c>
      <c r="H13" s="11">
        <v>131</v>
      </c>
      <c r="I13" s="11">
        <v>94</v>
      </c>
      <c r="J13" s="11">
        <v>96</v>
      </c>
      <c r="K13" s="11">
        <v>127</v>
      </c>
      <c r="L13" s="11">
        <v>117</v>
      </c>
      <c r="M13" s="11">
        <f t="shared" si="0"/>
        <v>719</v>
      </c>
      <c r="N13" s="146">
        <f t="shared" si="1"/>
        <v>119.83333333333333</v>
      </c>
      <c r="O13" s="11">
        <f>M6-M13</f>
        <v>348</v>
      </c>
    </row>
    <row r="14" spans="2:15" ht="18">
      <c r="B14" s="7">
        <v>9</v>
      </c>
      <c r="C14" s="8">
        <v>206</v>
      </c>
      <c r="D14" s="18" t="s">
        <v>30</v>
      </c>
      <c r="E14" s="17" t="s">
        <v>14</v>
      </c>
      <c r="F14" s="11">
        <v>0</v>
      </c>
      <c r="G14" s="11">
        <v>125</v>
      </c>
      <c r="H14" s="11">
        <v>140</v>
      </c>
      <c r="I14" s="11">
        <v>111</v>
      </c>
      <c r="J14" s="11">
        <v>125</v>
      </c>
      <c r="K14" s="11">
        <v>108</v>
      </c>
      <c r="L14" s="11">
        <v>108</v>
      </c>
      <c r="M14" s="11">
        <f t="shared" si="0"/>
        <v>717</v>
      </c>
      <c r="N14" s="146">
        <f t="shared" si="1"/>
        <v>119.5</v>
      </c>
      <c r="O14" s="11">
        <f>M6-M14</f>
        <v>350</v>
      </c>
    </row>
    <row r="15" spans="2:15" ht="18">
      <c r="B15" s="7">
        <v>10</v>
      </c>
      <c r="C15" s="8">
        <v>210</v>
      </c>
      <c r="D15" s="16" t="s">
        <v>34</v>
      </c>
      <c r="E15" s="17" t="s">
        <v>14</v>
      </c>
      <c r="F15" s="11">
        <v>0</v>
      </c>
      <c r="G15" s="11">
        <v>102</v>
      </c>
      <c r="H15" s="11">
        <v>97</v>
      </c>
      <c r="I15" s="11">
        <v>90</v>
      </c>
      <c r="J15" s="11">
        <v>83</v>
      </c>
      <c r="K15" s="11">
        <v>119</v>
      </c>
      <c r="L15" s="11">
        <v>101</v>
      </c>
      <c r="M15" s="11">
        <f t="shared" si="0"/>
        <v>592</v>
      </c>
      <c r="N15" s="146">
        <f t="shared" si="1"/>
        <v>98.666666666666671</v>
      </c>
      <c r="O15" s="11">
        <f>M6-M15</f>
        <v>475</v>
      </c>
    </row>
  </sheetData>
  <sortState ref="C6:M15">
    <sortCondition descending="1" ref="M6:M15"/>
  </sortState>
  <pageMargins left="0.70866141732283472" right="0.70866141732283472" top="0.78740157480314965" bottom="0.78740157480314965" header="0.31496062992125984" footer="0.31496062992125984"/>
  <pageSetup paperSize="9" scale="8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O12"/>
  <sheetViews>
    <sheetView zoomScale="150" zoomScaleNormal="150" workbookViewId="0">
      <selection activeCell="G18" sqref="G18"/>
    </sheetView>
  </sheetViews>
  <sheetFormatPr defaultRowHeight="15"/>
  <cols>
    <col min="1" max="1" width="6.140625" customWidth="1"/>
    <col min="4" max="4" width="18.5703125" customWidth="1"/>
    <col min="5" max="5" width="12.140625" customWidth="1"/>
  </cols>
  <sheetData>
    <row r="3" spans="2:15">
      <c r="E3" s="13"/>
      <c r="F3" s="13" t="s">
        <v>20</v>
      </c>
      <c r="G3" s="13"/>
      <c r="H3" s="13"/>
      <c r="I3" s="13"/>
      <c r="J3" s="13"/>
      <c r="K3" s="14"/>
      <c r="L3" s="15"/>
      <c r="M3" s="12" t="s">
        <v>36</v>
      </c>
    </row>
    <row r="5" spans="2:15" ht="18">
      <c r="B5" s="1" t="s">
        <v>0</v>
      </c>
      <c r="C5" s="2" t="s">
        <v>1</v>
      </c>
      <c r="D5" s="3" t="s">
        <v>2</v>
      </c>
      <c r="E5" s="4" t="s">
        <v>3</v>
      </c>
      <c r="F5" s="4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5" t="s">
        <v>12</v>
      </c>
      <c r="O5" s="6" t="s">
        <v>13</v>
      </c>
    </row>
    <row r="6" spans="2:15" ht="18">
      <c r="B6" s="7">
        <v>1</v>
      </c>
      <c r="C6" s="8">
        <v>305</v>
      </c>
      <c r="D6" s="18" t="s">
        <v>41</v>
      </c>
      <c r="E6" s="17" t="s">
        <v>14</v>
      </c>
      <c r="F6" s="11">
        <v>60</v>
      </c>
      <c r="G6" s="11">
        <v>192</v>
      </c>
      <c r="H6" s="11">
        <v>203</v>
      </c>
      <c r="I6" s="11">
        <v>198</v>
      </c>
      <c r="J6" s="11">
        <v>178</v>
      </c>
      <c r="K6" s="11">
        <v>179</v>
      </c>
      <c r="L6" s="11">
        <v>215</v>
      </c>
      <c r="M6" s="11">
        <f t="shared" ref="M6:M11" si="0">SUM(F6:L6)</f>
        <v>1225</v>
      </c>
      <c r="N6" s="146">
        <f>M6/6</f>
        <v>204.16666666666666</v>
      </c>
      <c r="O6" s="11">
        <v>0</v>
      </c>
    </row>
    <row r="7" spans="2:15" ht="18">
      <c r="B7" s="7">
        <v>2</v>
      </c>
      <c r="C7" s="8">
        <v>303</v>
      </c>
      <c r="D7" s="18" t="s">
        <v>39</v>
      </c>
      <c r="E7" s="17" t="s">
        <v>14</v>
      </c>
      <c r="F7" s="11">
        <v>0</v>
      </c>
      <c r="G7" s="11">
        <v>214</v>
      </c>
      <c r="H7" s="11">
        <v>217</v>
      </c>
      <c r="I7" s="11">
        <v>169</v>
      </c>
      <c r="J7" s="11">
        <v>164</v>
      </c>
      <c r="K7" s="11">
        <v>183</v>
      </c>
      <c r="L7" s="11">
        <v>225</v>
      </c>
      <c r="M7" s="11">
        <f t="shared" si="0"/>
        <v>1172</v>
      </c>
      <c r="N7" s="146">
        <f t="shared" ref="N7:N11" si="1">M7/6</f>
        <v>195.33333333333334</v>
      </c>
      <c r="O7" s="11">
        <f>M6-M7</f>
        <v>53</v>
      </c>
    </row>
    <row r="8" spans="2:15" ht="18">
      <c r="B8" s="7">
        <v>3</v>
      </c>
      <c r="C8" s="8">
        <v>301</v>
      </c>
      <c r="D8" s="18" t="s">
        <v>37</v>
      </c>
      <c r="E8" s="17" t="s">
        <v>23</v>
      </c>
      <c r="F8" s="11">
        <v>60</v>
      </c>
      <c r="G8" s="11">
        <v>156</v>
      </c>
      <c r="H8" s="11">
        <v>156</v>
      </c>
      <c r="I8" s="11">
        <v>155</v>
      </c>
      <c r="J8" s="11">
        <v>123</v>
      </c>
      <c r="K8" s="11">
        <v>148</v>
      </c>
      <c r="L8" s="11">
        <v>177</v>
      </c>
      <c r="M8" s="11">
        <f t="shared" si="0"/>
        <v>975</v>
      </c>
      <c r="N8" s="146">
        <f t="shared" si="1"/>
        <v>162.5</v>
      </c>
      <c r="O8" s="11">
        <f>M6-M8</f>
        <v>250</v>
      </c>
    </row>
    <row r="9" spans="2:15" ht="18">
      <c r="B9" s="7">
        <v>4</v>
      </c>
      <c r="C9" s="8">
        <v>304</v>
      </c>
      <c r="D9" s="18" t="s">
        <v>40</v>
      </c>
      <c r="E9" s="17" t="s">
        <v>14</v>
      </c>
      <c r="F9" s="11">
        <v>0</v>
      </c>
      <c r="G9" s="11">
        <v>121</v>
      </c>
      <c r="H9" s="11">
        <v>184</v>
      </c>
      <c r="I9" s="11">
        <v>133</v>
      </c>
      <c r="J9" s="11">
        <v>131</v>
      </c>
      <c r="K9" s="11">
        <v>153</v>
      </c>
      <c r="L9" s="11">
        <v>118</v>
      </c>
      <c r="M9" s="11">
        <f t="shared" si="0"/>
        <v>840</v>
      </c>
      <c r="N9" s="146">
        <f t="shared" si="1"/>
        <v>140</v>
      </c>
      <c r="O9" s="11">
        <f>M6-M9</f>
        <v>385</v>
      </c>
    </row>
    <row r="10" spans="2:15" ht="18">
      <c r="B10" s="7">
        <v>5</v>
      </c>
      <c r="C10" s="8">
        <v>306</v>
      </c>
      <c r="D10" s="18" t="s">
        <v>42</v>
      </c>
      <c r="E10" s="17" t="s">
        <v>14</v>
      </c>
      <c r="F10" s="11">
        <v>0</v>
      </c>
      <c r="G10" s="11">
        <v>154</v>
      </c>
      <c r="H10" s="11">
        <v>147</v>
      </c>
      <c r="I10" s="11">
        <v>132</v>
      </c>
      <c r="J10" s="11">
        <v>110</v>
      </c>
      <c r="K10" s="11">
        <v>132</v>
      </c>
      <c r="L10" s="11">
        <v>98</v>
      </c>
      <c r="M10" s="11">
        <f t="shared" si="0"/>
        <v>773</v>
      </c>
      <c r="N10" s="146">
        <f t="shared" si="1"/>
        <v>128.83333333333334</v>
      </c>
      <c r="O10" s="11">
        <f>M6-M10</f>
        <v>452</v>
      </c>
    </row>
    <row r="11" spans="2:15" ht="18">
      <c r="B11" s="7">
        <v>6</v>
      </c>
      <c r="C11" s="8">
        <v>302</v>
      </c>
      <c r="D11" s="18" t="s">
        <v>38</v>
      </c>
      <c r="E11" s="17" t="s">
        <v>14</v>
      </c>
      <c r="F11" s="11">
        <v>60</v>
      </c>
      <c r="G11" s="11">
        <v>98</v>
      </c>
      <c r="H11" s="11">
        <v>84</v>
      </c>
      <c r="I11" s="11">
        <v>94</v>
      </c>
      <c r="J11" s="11">
        <v>119</v>
      </c>
      <c r="K11" s="11">
        <v>114</v>
      </c>
      <c r="L11" s="11">
        <v>83</v>
      </c>
      <c r="M11" s="11">
        <f t="shared" si="0"/>
        <v>652</v>
      </c>
      <c r="N11" s="146">
        <f t="shared" si="1"/>
        <v>108.66666666666667</v>
      </c>
      <c r="O11" s="11">
        <f>M6-M11</f>
        <v>573</v>
      </c>
    </row>
    <row r="12" spans="2:15" ht="18">
      <c r="B12" s="19"/>
      <c r="C12" s="20"/>
      <c r="D12" s="21"/>
      <c r="E12" s="22"/>
      <c r="F12" s="23"/>
      <c r="G12" s="23"/>
      <c r="H12" s="23"/>
      <c r="I12" s="23"/>
      <c r="J12" s="23"/>
      <c r="K12" s="23"/>
      <c r="L12" s="23"/>
      <c r="M12" s="23"/>
      <c r="N12" s="24"/>
      <c r="O12" s="23"/>
    </row>
  </sheetData>
  <sortState ref="C6:M11">
    <sortCondition descending="1" ref="M6:M11"/>
  </sortState>
  <phoneticPr fontId="8" type="noConversion"/>
  <pageMargins left="0.70866141732283472" right="0.70866141732283472" top="0.78740157480314965" bottom="0.78740157480314965" header="0.31496062992125984" footer="0.31496062992125984"/>
  <pageSetup paperSize="9" scale="8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4"/>
  <sheetViews>
    <sheetView zoomScale="120" zoomScaleNormal="120" workbookViewId="0">
      <selection activeCell="I10" sqref="I10"/>
    </sheetView>
  </sheetViews>
  <sheetFormatPr defaultColWidth="9.140625" defaultRowHeight="16.5"/>
  <cols>
    <col min="1" max="1" width="4" style="96" customWidth="1"/>
    <col min="2" max="2" width="34.7109375" style="97" customWidth="1"/>
    <col min="3" max="3" width="8" style="98" customWidth="1"/>
    <col min="4" max="4" width="5.7109375" style="67" customWidth="1"/>
    <col min="5" max="5" width="34.7109375" style="67" customWidth="1"/>
    <col min="6" max="6" width="9.85546875" style="67" customWidth="1"/>
    <col min="7" max="7" width="25.5703125" style="67" customWidth="1"/>
    <col min="8" max="252" width="9.140625" style="67"/>
    <col min="253" max="253" width="4" style="67" customWidth="1"/>
    <col min="254" max="254" width="34.7109375" style="67" customWidth="1"/>
    <col min="255" max="257" width="5.7109375" style="67" customWidth="1"/>
    <col min="258" max="258" width="5.140625" style="67" customWidth="1"/>
    <col min="259" max="259" width="34.7109375" style="67" customWidth="1"/>
    <col min="260" max="262" width="5.7109375" style="67" customWidth="1"/>
    <col min="263" max="263" width="25.5703125" style="67" customWidth="1"/>
    <col min="264" max="508" width="9.140625" style="67"/>
    <col min="509" max="509" width="4" style="67" customWidth="1"/>
    <col min="510" max="510" width="34.7109375" style="67" customWidth="1"/>
    <col min="511" max="513" width="5.7109375" style="67" customWidth="1"/>
    <col min="514" max="514" width="5.140625" style="67" customWidth="1"/>
    <col min="515" max="515" width="34.7109375" style="67" customWidth="1"/>
    <col min="516" max="518" width="5.7109375" style="67" customWidth="1"/>
    <col min="519" max="519" width="25.5703125" style="67" customWidth="1"/>
    <col min="520" max="764" width="9.140625" style="67"/>
    <col min="765" max="765" width="4" style="67" customWidth="1"/>
    <col min="766" max="766" width="34.7109375" style="67" customWidth="1"/>
    <col min="767" max="769" width="5.7109375" style="67" customWidth="1"/>
    <col min="770" max="770" width="5.140625" style="67" customWidth="1"/>
    <col min="771" max="771" width="34.7109375" style="67" customWidth="1"/>
    <col min="772" max="774" width="5.7109375" style="67" customWidth="1"/>
    <col min="775" max="775" width="25.5703125" style="67" customWidth="1"/>
    <col min="776" max="1020" width="9.140625" style="67"/>
    <col min="1021" max="1021" width="4" style="67" customWidth="1"/>
    <col min="1022" max="1022" width="34.7109375" style="67" customWidth="1"/>
    <col min="1023" max="1025" width="5.7109375" style="67" customWidth="1"/>
    <col min="1026" max="1026" width="5.140625" style="67" customWidth="1"/>
    <col min="1027" max="1027" width="34.7109375" style="67" customWidth="1"/>
    <col min="1028" max="1030" width="5.7109375" style="67" customWidth="1"/>
    <col min="1031" max="1031" width="25.5703125" style="67" customWidth="1"/>
    <col min="1032" max="1276" width="9.140625" style="67"/>
    <col min="1277" max="1277" width="4" style="67" customWidth="1"/>
    <col min="1278" max="1278" width="34.7109375" style="67" customWidth="1"/>
    <col min="1279" max="1281" width="5.7109375" style="67" customWidth="1"/>
    <col min="1282" max="1282" width="5.140625" style="67" customWidth="1"/>
    <col min="1283" max="1283" width="34.7109375" style="67" customWidth="1"/>
    <col min="1284" max="1286" width="5.7109375" style="67" customWidth="1"/>
    <col min="1287" max="1287" width="25.5703125" style="67" customWidth="1"/>
    <col min="1288" max="1532" width="9.140625" style="67"/>
    <col min="1533" max="1533" width="4" style="67" customWidth="1"/>
    <col min="1534" max="1534" width="34.7109375" style="67" customWidth="1"/>
    <col min="1535" max="1537" width="5.7109375" style="67" customWidth="1"/>
    <col min="1538" max="1538" width="5.140625" style="67" customWidth="1"/>
    <col min="1539" max="1539" width="34.7109375" style="67" customWidth="1"/>
    <col min="1540" max="1542" width="5.7109375" style="67" customWidth="1"/>
    <col min="1543" max="1543" width="25.5703125" style="67" customWidth="1"/>
    <col min="1544" max="1788" width="9.140625" style="67"/>
    <col min="1789" max="1789" width="4" style="67" customWidth="1"/>
    <col min="1790" max="1790" width="34.7109375" style="67" customWidth="1"/>
    <col min="1791" max="1793" width="5.7109375" style="67" customWidth="1"/>
    <col min="1794" max="1794" width="5.140625" style="67" customWidth="1"/>
    <col min="1795" max="1795" width="34.7109375" style="67" customWidth="1"/>
    <col min="1796" max="1798" width="5.7109375" style="67" customWidth="1"/>
    <col min="1799" max="1799" width="25.5703125" style="67" customWidth="1"/>
    <col min="1800" max="2044" width="9.140625" style="67"/>
    <col min="2045" max="2045" width="4" style="67" customWidth="1"/>
    <col min="2046" max="2046" width="34.7109375" style="67" customWidth="1"/>
    <col min="2047" max="2049" width="5.7109375" style="67" customWidth="1"/>
    <col min="2050" max="2050" width="5.140625" style="67" customWidth="1"/>
    <col min="2051" max="2051" width="34.7109375" style="67" customWidth="1"/>
    <col min="2052" max="2054" width="5.7109375" style="67" customWidth="1"/>
    <col min="2055" max="2055" width="25.5703125" style="67" customWidth="1"/>
    <col min="2056" max="2300" width="9.140625" style="67"/>
    <col min="2301" max="2301" width="4" style="67" customWidth="1"/>
    <col min="2302" max="2302" width="34.7109375" style="67" customWidth="1"/>
    <col min="2303" max="2305" width="5.7109375" style="67" customWidth="1"/>
    <col min="2306" max="2306" width="5.140625" style="67" customWidth="1"/>
    <col min="2307" max="2307" width="34.7109375" style="67" customWidth="1"/>
    <col min="2308" max="2310" width="5.7109375" style="67" customWidth="1"/>
    <col min="2311" max="2311" width="25.5703125" style="67" customWidth="1"/>
    <col min="2312" max="2556" width="9.140625" style="67"/>
    <col min="2557" max="2557" width="4" style="67" customWidth="1"/>
    <col min="2558" max="2558" width="34.7109375" style="67" customWidth="1"/>
    <col min="2559" max="2561" width="5.7109375" style="67" customWidth="1"/>
    <col min="2562" max="2562" width="5.140625" style="67" customWidth="1"/>
    <col min="2563" max="2563" width="34.7109375" style="67" customWidth="1"/>
    <col min="2564" max="2566" width="5.7109375" style="67" customWidth="1"/>
    <col min="2567" max="2567" width="25.5703125" style="67" customWidth="1"/>
    <col min="2568" max="2812" width="9.140625" style="67"/>
    <col min="2813" max="2813" width="4" style="67" customWidth="1"/>
    <col min="2814" max="2814" width="34.7109375" style="67" customWidth="1"/>
    <col min="2815" max="2817" width="5.7109375" style="67" customWidth="1"/>
    <col min="2818" max="2818" width="5.140625" style="67" customWidth="1"/>
    <col min="2819" max="2819" width="34.7109375" style="67" customWidth="1"/>
    <col min="2820" max="2822" width="5.7109375" style="67" customWidth="1"/>
    <col min="2823" max="2823" width="25.5703125" style="67" customWidth="1"/>
    <col min="2824" max="3068" width="9.140625" style="67"/>
    <col min="3069" max="3069" width="4" style="67" customWidth="1"/>
    <col min="3070" max="3070" width="34.7109375" style="67" customWidth="1"/>
    <col min="3071" max="3073" width="5.7109375" style="67" customWidth="1"/>
    <col min="3074" max="3074" width="5.140625" style="67" customWidth="1"/>
    <col min="3075" max="3075" width="34.7109375" style="67" customWidth="1"/>
    <col min="3076" max="3078" width="5.7109375" style="67" customWidth="1"/>
    <col min="3079" max="3079" width="25.5703125" style="67" customWidth="1"/>
    <col min="3080" max="3324" width="9.140625" style="67"/>
    <col min="3325" max="3325" width="4" style="67" customWidth="1"/>
    <col min="3326" max="3326" width="34.7109375" style="67" customWidth="1"/>
    <col min="3327" max="3329" width="5.7109375" style="67" customWidth="1"/>
    <col min="3330" max="3330" width="5.140625" style="67" customWidth="1"/>
    <col min="3331" max="3331" width="34.7109375" style="67" customWidth="1"/>
    <col min="3332" max="3334" width="5.7109375" style="67" customWidth="1"/>
    <col min="3335" max="3335" width="25.5703125" style="67" customWidth="1"/>
    <col min="3336" max="3580" width="9.140625" style="67"/>
    <col min="3581" max="3581" width="4" style="67" customWidth="1"/>
    <col min="3582" max="3582" width="34.7109375" style="67" customWidth="1"/>
    <col min="3583" max="3585" width="5.7109375" style="67" customWidth="1"/>
    <col min="3586" max="3586" width="5.140625" style="67" customWidth="1"/>
    <col min="3587" max="3587" width="34.7109375" style="67" customWidth="1"/>
    <col min="3588" max="3590" width="5.7109375" style="67" customWidth="1"/>
    <col min="3591" max="3591" width="25.5703125" style="67" customWidth="1"/>
    <col min="3592" max="3836" width="9.140625" style="67"/>
    <col min="3837" max="3837" width="4" style="67" customWidth="1"/>
    <col min="3838" max="3838" width="34.7109375" style="67" customWidth="1"/>
    <col min="3839" max="3841" width="5.7109375" style="67" customWidth="1"/>
    <col min="3842" max="3842" width="5.140625" style="67" customWidth="1"/>
    <col min="3843" max="3843" width="34.7109375" style="67" customWidth="1"/>
    <col min="3844" max="3846" width="5.7109375" style="67" customWidth="1"/>
    <col min="3847" max="3847" width="25.5703125" style="67" customWidth="1"/>
    <col min="3848" max="4092" width="9.140625" style="67"/>
    <col min="4093" max="4093" width="4" style="67" customWidth="1"/>
    <col min="4094" max="4094" width="34.7109375" style="67" customWidth="1"/>
    <col min="4095" max="4097" width="5.7109375" style="67" customWidth="1"/>
    <col min="4098" max="4098" width="5.140625" style="67" customWidth="1"/>
    <col min="4099" max="4099" width="34.7109375" style="67" customWidth="1"/>
    <col min="4100" max="4102" width="5.7109375" style="67" customWidth="1"/>
    <col min="4103" max="4103" width="25.5703125" style="67" customWidth="1"/>
    <col min="4104" max="4348" width="9.140625" style="67"/>
    <col min="4349" max="4349" width="4" style="67" customWidth="1"/>
    <col min="4350" max="4350" width="34.7109375" style="67" customWidth="1"/>
    <col min="4351" max="4353" width="5.7109375" style="67" customWidth="1"/>
    <col min="4354" max="4354" width="5.140625" style="67" customWidth="1"/>
    <col min="4355" max="4355" width="34.7109375" style="67" customWidth="1"/>
    <col min="4356" max="4358" width="5.7109375" style="67" customWidth="1"/>
    <col min="4359" max="4359" width="25.5703125" style="67" customWidth="1"/>
    <col min="4360" max="4604" width="9.140625" style="67"/>
    <col min="4605" max="4605" width="4" style="67" customWidth="1"/>
    <col min="4606" max="4606" width="34.7109375" style="67" customWidth="1"/>
    <col min="4607" max="4609" width="5.7109375" style="67" customWidth="1"/>
    <col min="4610" max="4610" width="5.140625" style="67" customWidth="1"/>
    <col min="4611" max="4611" width="34.7109375" style="67" customWidth="1"/>
    <col min="4612" max="4614" width="5.7109375" style="67" customWidth="1"/>
    <col min="4615" max="4615" width="25.5703125" style="67" customWidth="1"/>
    <col min="4616" max="4860" width="9.140625" style="67"/>
    <col min="4861" max="4861" width="4" style="67" customWidth="1"/>
    <col min="4862" max="4862" width="34.7109375" style="67" customWidth="1"/>
    <col min="4863" max="4865" width="5.7109375" style="67" customWidth="1"/>
    <col min="4866" max="4866" width="5.140625" style="67" customWidth="1"/>
    <col min="4867" max="4867" width="34.7109375" style="67" customWidth="1"/>
    <col min="4868" max="4870" width="5.7109375" style="67" customWidth="1"/>
    <col min="4871" max="4871" width="25.5703125" style="67" customWidth="1"/>
    <col min="4872" max="5116" width="9.140625" style="67"/>
    <col min="5117" max="5117" width="4" style="67" customWidth="1"/>
    <col min="5118" max="5118" width="34.7109375" style="67" customWidth="1"/>
    <col min="5119" max="5121" width="5.7109375" style="67" customWidth="1"/>
    <col min="5122" max="5122" width="5.140625" style="67" customWidth="1"/>
    <col min="5123" max="5123" width="34.7109375" style="67" customWidth="1"/>
    <col min="5124" max="5126" width="5.7109375" style="67" customWidth="1"/>
    <col min="5127" max="5127" width="25.5703125" style="67" customWidth="1"/>
    <col min="5128" max="5372" width="9.140625" style="67"/>
    <col min="5373" max="5373" width="4" style="67" customWidth="1"/>
    <col min="5374" max="5374" width="34.7109375" style="67" customWidth="1"/>
    <col min="5375" max="5377" width="5.7109375" style="67" customWidth="1"/>
    <col min="5378" max="5378" width="5.140625" style="67" customWidth="1"/>
    <col min="5379" max="5379" width="34.7109375" style="67" customWidth="1"/>
    <col min="5380" max="5382" width="5.7109375" style="67" customWidth="1"/>
    <col min="5383" max="5383" width="25.5703125" style="67" customWidth="1"/>
    <col min="5384" max="5628" width="9.140625" style="67"/>
    <col min="5629" max="5629" width="4" style="67" customWidth="1"/>
    <col min="5630" max="5630" width="34.7109375" style="67" customWidth="1"/>
    <col min="5631" max="5633" width="5.7109375" style="67" customWidth="1"/>
    <col min="5634" max="5634" width="5.140625" style="67" customWidth="1"/>
    <col min="5635" max="5635" width="34.7109375" style="67" customWidth="1"/>
    <col min="5636" max="5638" width="5.7109375" style="67" customWidth="1"/>
    <col min="5639" max="5639" width="25.5703125" style="67" customWidth="1"/>
    <col min="5640" max="5884" width="9.140625" style="67"/>
    <col min="5885" max="5885" width="4" style="67" customWidth="1"/>
    <col min="5886" max="5886" width="34.7109375" style="67" customWidth="1"/>
    <col min="5887" max="5889" width="5.7109375" style="67" customWidth="1"/>
    <col min="5890" max="5890" width="5.140625" style="67" customWidth="1"/>
    <col min="5891" max="5891" width="34.7109375" style="67" customWidth="1"/>
    <col min="5892" max="5894" width="5.7109375" style="67" customWidth="1"/>
    <col min="5895" max="5895" width="25.5703125" style="67" customWidth="1"/>
    <col min="5896" max="6140" width="9.140625" style="67"/>
    <col min="6141" max="6141" width="4" style="67" customWidth="1"/>
    <col min="6142" max="6142" width="34.7109375" style="67" customWidth="1"/>
    <col min="6143" max="6145" width="5.7109375" style="67" customWidth="1"/>
    <col min="6146" max="6146" width="5.140625" style="67" customWidth="1"/>
    <col min="6147" max="6147" width="34.7109375" style="67" customWidth="1"/>
    <col min="6148" max="6150" width="5.7109375" style="67" customWidth="1"/>
    <col min="6151" max="6151" width="25.5703125" style="67" customWidth="1"/>
    <col min="6152" max="6396" width="9.140625" style="67"/>
    <col min="6397" max="6397" width="4" style="67" customWidth="1"/>
    <col min="6398" max="6398" width="34.7109375" style="67" customWidth="1"/>
    <col min="6399" max="6401" width="5.7109375" style="67" customWidth="1"/>
    <col min="6402" max="6402" width="5.140625" style="67" customWidth="1"/>
    <col min="6403" max="6403" width="34.7109375" style="67" customWidth="1"/>
    <col min="6404" max="6406" width="5.7109375" style="67" customWidth="1"/>
    <col min="6407" max="6407" width="25.5703125" style="67" customWidth="1"/>
    <col min="6408" max="6652" width="9.140625" style="67"/>
    <col min="6653" max="6653" width="4" style="67" customWidth="1"/>
    <col min="6654" max="6654" width="34.7109375" style="67" customWidth="1"/>
    <col min="6655" max="6657" width="5.7109375" style="67" customWidth="1"/>
    <col min="6658" max="6658" width="5.140625" style="67" customWidth="1"/>
    <col min="6659" max="6659" width="34.7109375" style="67" customWidth="1"/>
    <col min="6660" max="6662" width="5.7109375" style="67" customWidth="1"/>
    <col min="6663" max="6663" width="25.5703125" style="67" customWidth="1"/>
    <col min="6664" max="6908" width="9.140625" style="67"/>
    <col min="6909" max="6909" width="4" style="67" customWidth="1"/>
    <col min="6910" max="6910" width="34.7109375" style="67" customWidth="1"/>
    <col min="6911" max="6913" width="5.7109375" style="67" customWidth="1"/>
    <col min="6914" max="6914" width="5.140625" style="67" customWidth="1"/>
    <col min="6915" max="6915" width="34.7109375" style="67" customWidth="1"/>
    <col min="6916" max="6918" width="5.7109375" style="67" customWidth="1"/>
    <col min="6919" max="6919" width="25.5703125" style="67" customWidth="1"/>
    <col min="6920" max="7164" width="9.140625" style="67"/>
    <col min="7165" max="7165" width="4" style="67" customWidth="1"/>
    <col min="7166" max="7166" width="34.7109375" style="67" customWidth="1"/>
    <col min="7167" max="7169" width="5.7109375" style="67" customWidth="1"/>
    <col min="7170" max="7170" width="5.140625" style="67" customWidth="1"/>
    <col min="7171" max="7171" width="34.7109375" style="67" customWidth="1"/>
    <col min="7172" max="7174" width="5.7109375" style="67" customWidth="1"/>
    <col min="7175" max="7175" width="25.5703125" style="67" customWidth="1"/>
    <col min="7176" max="7420" width="9.140625" style="67"/>
    <col min="7421" max="7421" width="4" style="67" customWidth="1"/>
    <col min="7422" max="7422" width="34.7109375" style="67" customWidth="1"/>
    <col min="7423" max="7425" width="5.7109375" style="67" customWidth="1"/>
    <col min="7426" max="7426" width="5.140625" style="67" customWidth="1"/>
    <col min="7427" max="7427" width="34.7109375" style="67" customWidth="1"/>
    <col min="7428" max="7430" width="5.7109375" style="67" customWidth="1"/>
    <col min="7431" max="7431" width="25.5703125" style="67" customWidth="1"/>
    <col min="7432" max="7676" width="9.140625" style="67"/>
    <col min="7677" max="7677" width="4" style="67" customWidth="1"/>
    <col min="7678" max="7678" width="34.7109375" style="67" customWidth="1"/>
    <col min="7679" max="7681" width="5.7109375" style="67" customWidth="1"/>
    <col min="7682" max="7682" width="5.140625" style="67" customWidth="1"/>
    <col min="7683" max="7683" width="34.7109375" style="67" customWidth="1"/>
    <col min="7684" max="7686" width="5.7109375" style="67" customWidth="1"/>
    <col min="7687" max="7687" width="25.5703125" style="67" customWidth="1"/>
    <col min="7688" max="7932" width="9.140625" style="67"/>
    <col min="7933" max="7933" width="4" style="67" customWidth="1"/>
    <col min="7934" max="7934" width="34.7109375" style="67" customWidth="1"/>
    <col min="7935" max="7937" width="5.7109375" style="67" customWidth="1"/>
    <col min="7938" max="7938" width="5.140625" style="67" customWidth="1"/>
    <col min="7939" max="7939" width="34.7109375" style="67" customWidth="1"/>
    <col min="7940" max="7942" width="5.7109375" style="67" customWidth="1"/>
    <col min="7943" max="7943" width="25.5703125" style="67" customWidth="1"/>
    <col min="7944" max="8188" width="9.140625" style="67"/>
    <col min="8189" max="8189" width="4" style="67" customWidth="1"/>
    <col min="8190" max="8190" width="34.7109375" style="67" customWidth="1"/>
    <col min="8191" max="8193" width="5.7109375" style="67" customWidth="1"/>
    <col min="8194" max="8194" width="5.140625" style="67" customWidth="1"/>
    <col min="8195" max="8195" width="34.7109375" style="67" customWidth="1"/>
    <col min="8196" max="8198" width="5.7109375" style="67" customWidth="1"/>
    <col min="8199" max="8199" width="25.5703125" style="67" customWidth="1"/>
    <col min="8200" max="8444" width="9.140625" style="67"/>
    <col min="8445" max="8445" width="4" style="67" customWidth="1"/>
    <col min="8446" max="8446" width="34.7109375" style="67" customWidth="1"/>
    <col min="8447" max="8449" width="5.7109375" style="67" customWidth="1"/>
    <col min="8450" max="8450" width="5.140625" style="67" customWidth="1"/>
    <col min="8451" max="8451" width="34.7109375" style="67" customWidth="1"/>
    <col min="8452" max="8454" width="5.7109375" style="67" customWidth="1"/>
    <col min="8455" max="8455" width="25.5703125" style="67" customWidth="1"/>
    <col min="8456" max="8700" width="9.140625" style="67"/>
    <col min="8701" max="8701" width="4" style="67" customWidth="1"/>
    <col min="8702" max="8702" width="34.7109375" style="67" customWidth="1"/>
    <col min="8703" max="8705" width="5.7109375" style="67" customWidth="1"/>
    <col min="8706" max="8706" width="5.140625" style="67" customWidth="1"/>
    <col min="8707" max="8707" width="34.7109375" style="67" customWidth="1"/>
    <col min="8708" max="8710" width="5.7109375" style="67" customWidth="1"/>
    <col min="8711" max="8711" width="25.5703125" style="67" customWidth="1"/>
    <col min="8712" max="8956" width="9.140625" style="67"/>
    <col min="8957" max="8957" width="4" style="67" customWidth="1"/>
    <col min="8958" max="8958" width="34.7109375" style="67" customWidth="1"/>
    <col min="8959" max="8961" width="5.7109375" style="67" customWidth="1"/>
    <col min="8962" max="8962" width="5.140625" style="67" customWidth="1"/>
    <col min="8963" max="8963" width="34.7109375" style="67" customWidth="1"/>
    <col min="8964" max="8966" width="5.7109375" style="67" customWidth="1"/>
    <col min="8967" max="8967" width="25.5703125" style="67" customWidth="1"/>
    <col min="8968" max="9212" width="9.140625" style="67"/>
    <col min="9213" max="9213" width="4" style="67" customWidth="1"/>
    <col min="9214" max="9214" width="34.7109375" style="67" customWidth="1"/>
    <col min="9215" max="9217" width="5.7109375" style="67" customWidth="1"/>
    <col min="9218" max="9218" width="5.140625" style="67" customWidth="1"/>
    <col min="9219" max="9219" width="34.7109375" style="67" customWidth="1"/>
    <col min="9220" max="9222" width="5.7109375" style="67" customWidth="1"/>
    <col min="9223" max="9223" width="25.5703125" style="67" customWidth="1"/>
    <col min="9224" max="9468" width="9.140625" style="67"/>
    <col min="9469" max="9469" width="4" style="67" customWidth="1"/>
    <col min="9470" max="9470" width="34.7109375" style="67" customWidth="1"/>
    <col min="9471" max="9473" width="5.7109375" style="67" customWidth="1"/>
    <col min="9474" max="9474" width="5.140625" style="67" customWidth="1"/>
    <col min="9475" max="9475" width="34.7109375" style="67" customWidth="1"/>
    <col min="9476" max="9478" width="5.7109375" style="67" customWidth="1"/>
    <col min="9479" max="9479" width="25.5703125" style="67" customWidth="1"/>
    <col min="9480" max="9724" width="9.140625" style="67"/>
    <col min="9725" max="9725" width="4" style="67" customWidth="1"/>
    <col min="9726" max="9726" width="34.7109375" style="67" customWidth="1"/>
    <col min="9727" max="9729" width="5.7109375" style="67" customWidth="1"/>
    <col min="9730" max="9730" width="5.140625" style="67" customWidth="1"/>
    <col min="9731" max="9731" width="34.7109375" style="67" customWidth="1"/>
    <col min="9732" max="9734" width="5.7109375" style="67" customWidth="1"/>
    <col min="9735" max="9735" width="25.5703125" style="67" customWidth="1"/>
    <col min="9736" max="9980" width="9.140625" style="67"/>
    <col min="9981" max="9981" width="4" style="67" customWidth="1"/>
    <col min="9982" max="9982" width="34.7109375" style="67" customWidth="1"/>
    <col min="9983" max="9985" width="5.7109375" style="67" customWidth="1"/>
    <col min="9986" max="9986" width="5.140625" style="67" customWidth="1"/>
    <col min="9987" max="9987" width="34.7109375" style="67" customWidth="1"/>
    <col min="9988" max="9990" width="5.7109375" style="67" customWidth="1"/>
    <col min="9991" max="9991" width="25.5703125" style="67" customWidth="1"/>
    <col min="9992" max="10236" width="9.140625" style="67"/>
    <col min="10237" max="10237" width="4" style="67" customWidth="1"/>
    <col min="10238" max="10238" width="34.7109375" style="67" customWidth="1"/>
    <col min="10239" max="10241" width="5.7109375" style="67" customWidth="1"/>
    <col min="10242" max="10242" width="5.140625" style="67" customWidth="1"/>
    <col min="10243" max="10243" width="34.7109375" style="67" customWidth="1"/>
    <col min="10244" max="10246" width="5.7109375" style="67" customWidth="1"/>
    <col min="10247" max="10247" width="25.5703125" style="67" customWidth="1"/>
    <col min="10248" max="10492" width="9.140625" style="67"/>
    <col min="10493" max="10493" width="4" style="67" customWidth="1"/>
    <col min="10494" max="10494" width="34.7109375" style="67" customWidth="1"/>
    <col min="10495" max="10497" width="5.7109375" style="67" customWidth="1"/>
    <col min="10498" max="10498" width="5.140625" style="67" customWidth="1"/>
    <col min="10499" max="10499" width="34.7109375" style="67" customWidth="1"/>
    <col min="10500" max="10502" width="5.7109375" style="67" customWidth="1"/>
    <col min="10503" max="10503" width="25.5703125" style="67" customWidth="1"/>
    <col min="10504" max="10748" width="9.140625" style="67"/>
    <col min="10749" max="10749" width="4" style="67" customWidth="1"/>
    <col min="10750" max="10750" width="34.7109375" style="67" customWidth="1"/>
    <col min="10751" max="10753" width="5.7109375" style="67" customWidth="1"/>
    <col min="10754" max="10754" width="5.140625" style="67" customWidth="1"/>
    <col min="10755" max="10755" width="34.7109375" style="67" customWidth="1"/>
    <col min="10756" max="10758" width="5.7109375" style="67" customWidth="1"/>
    <col min="10759" max="10759" width="25.5703125" style="67" customWidth="1"/>
    <col min="10760" max="11004" width="9.140625" style="67"/>
    <col min="11005" max="11005" width="4" style="67" customWidth="1"/>
    <col min="11006" max="11006" width="34.7109375" style="67" customWidth="1"/>
    <col min="11007" max="11009" width="5.7109375" style="67" customWidth="1"/>
    <col min="11010" max="11010" width="5.140625" style="67" customWidth="1"/>
    <col min="11011" max="11011" width="34.7109375" style="67" customWidth="1"/>
    <col min="11012" max="11014" width="5.7109375" style="67" customWidth="1"/>
    <col min="11015" max="11015" width="25.5703125" style="67" customWidth="1"/>
    <col min="11016" max="11260" width="9.140625" style="67"/>
    <col min="11261" max="11261" width="4" style="67" customWidth="1"/>
    <col min="11262" max="11262" width="34.7109375" style="67" customWidth="1"/>
    <col min="11263" max="11265" width="5.7109375" style="67" customWidth="1"/>
    <col min="11266" max="11266" width="5.140625" style="67" customWidth="1"/>
    <col min="11267" max="11267" width="34.7109375" style="67" customWidth="1"/>
    <col min="11268" max="11270" width="5.7109375" style="67" customWidth="1"/>
    <col min="11271" max="11271" width="25.5703125" style="67" customWidth="1"/>
    <col min="11272" max="11516" width="9.140625" style="67"/>
    <col min="11517" max="11517" width="4" style="67" customWidth="1"/>
    <col min="11518" max="11518" width="34.7109375" style="67" customWidth="1"/>
    <col min="11519" max="11521" width="5.7109375" style="67" customWidth="1"/>
    <col min="11522" max="11522" width="5.140625" style="67" customWidth="1"/>
    <col min="11523" max="11523" width="34.7109375" style="67" customWidth="1"/>
    <col min="11524" max="11526" width="5.7109375" style="67" customWidth="1"/>
    <col min="11527" max="11527" width="25.5703125" style="67" customWidth="1"/>
    <col min="11528" max="11772" width="9.140625" style="67"/>
    <col min="11773" max="11773" width="4" style="67" customWidth="1"/>
    <col min="11774" max="11774" width="34.7109375" style="67" customWidth="1"/>
    <col min="11775" max="11777" width="5.7109375" style="67" customWidth="1"/>
    <col min="11778" max="11778" width="5.140625" style="67" customWidth="1"/>
    <col min="11779" max="11779" width="34.7109375" style="67" customWidth="1"/>
    <col min="11780" max="11782" width="5.7109375" style="67" customWidth="1"/>
    <col min="11783" max="11783" width="25.5703125" style="67" customWidth="1"/>
    <col min="11784" max="12028" width="9.140625" style="67"/>
    <col min="12029" max="12029" width="4" style="67" customWidth="1"/>
    <col min="12030" max="12030" width="34.7109375" style="67" customWidth="1"/>
    <col min="12031" max="12033" width="5.7109375" style="67" customWidth="1"/>
    <col min="12034" max="12034" width="5.140625" style="67" customWidth="1"/>
    <col min="12035" max="12035" width="34.7109375" style="67" customWidth="1"/>
    <col min="12036" max="12038" width="5.7109375" style="67" customWidth="1"/>
    <col min="12039" max="12039" width="25.5703125" style="67" customWidth="1"/>
    <col min="12040" max="12284" width="9.140625" style="67"/>
    <col min="12285" max="12285" width="4" style="67" customWidth="1"/>
    <col min="12286" max="12286" width="34.7109375" style="67" customWidth="1"/>
    <col min="12287" max="12289" width="5.7109375" style="67" customWidth="1"/>
    <col min="12290" max="12290" width="5.140625" style="67" customWidth="1"/>
    <col min="12291" max="12291" width="34.7109375" style="67" customWidth="1"/>
    <col min="12292" max="12294" width="5.7109375" style="67" customWidth="1"/>
    <col min="12295" max="12295" width="25.5703125" style="67" customWidth="1"/>
    <col min="12296" max="12540" width="9.140625" style="67"/>
    <col min="12541" max="12541" width="4" style="67" customWidth="1"/>
    <col min="12542" max="12542" width="34.7109375" style="67" customWidth="1"/>
    <col min="12543" max="12545" width="5.7109375" style="67" customWidth="1"/>
    <col min="12546" max="12546" width="5.140625" style="67" customWidth="1"/>
    <col min="12547" max="12547" width="34.7109375" style="67" customWidth="1"/>
    <col min="12548" max="12550" width="5.7109375" style="67" customWidth="1"/>
    <col min="12551" max="12551" width="25.5703125" style="67" customWidth="1"/>
    <col min="12552" max="12796" width="9.140625" style="67"/>
    <col min="12797" max="12797" width="4" style="67" customWidth="1"/>
    <col min="12798" max="12798" width="34.7109375" style="67" customWidth="1"/>
    <col min="12799" max="12801" width="5.7109375" style="67" customWidth="1"/>
    <col min="12802" max="12802" width="5.140625" style="67" customWidth="1"/>
    <col min="12803" max="12803" width="34.7109375" style="67" customWidth="1"/>
    <col min="12804" max="12806" width="5.7109375" style="67" customWidth="1"/>
    <col min="12807" max="12807" width="25.5703125" style="67" customWidth="1"/>
    <col min="12808" max="13052" width="9.140625" style="67"/>
    <col min="13053" max="13053" width="4" style="67" customWidth="1"/>
    <col min="13054" max="13054" width="34.7109375" style="67" customWidth="1"/>
    <col min="13055" max="13057" width="5.7109375" style="67" customWidth="1"/>
    <col min="13058" max="13058" width="5.140625" style="67" customWidth="1"/>
    <col min="13059" max="13059" width="34.7109375" style="67" customWidth="1"/>
    <col min="13060" max="13062" width="5.7109375" style="67" customWidth="1"/>
    <col min="13063" max="13063" width="25.5703125" style="67" customWidth="1"/>
    <col min="13064" max="13308" width="9.140625" style="67"/>
    <col min="13309" max="13309" width="4" style="67" customWidth="1"/>
    <col min="13310" max="13310" width="34.7109375" style="67" customWidth="1"/>
    <col min="13311" max="13313" width="5.7109375" style="67" customWidth="1"/>
    <col min="13314" max="13314" width="5.140625" style="67" customWidth="1"/>
    <col min="13315" max="13315" width="34.7109375" style="67" customWidth="1"/>
    <col min="13316" max="13318" width="5.7109375" style="67" customWidth="1"/>
    <col min="13319" max="13319" width="25.5703125" style="67" customWidth="1"/>
    <col min="13320" max="13564" width="9.140625" style="67"/>
    <col min="13565" max="13565" width="4" style="67" customWidth="1"/>
    <col min="13566" max="13566" width="34.7109375" style="67" customWidth="1"/>
    <col min="13567" max="13569" width="5.7109375" style="67" customWidth="1"/>
    <col min="13570" max="13570" width="5.140625" style="67" customWidth="1"/>
    <col min="13571" max="13571" width="34.7109375" style="67" customWidth="1"/>
    <col min="13572" max="13574" width="5.7109375" style="67" customWidth="1"/>
    <col min="13575" max="13575" width="25.5703125" style="67" customWidth="1"/>
    <col min="13576" max="13820" width="9.140625" style="67"/>
    <col min="13821" max="13821" width="4" style="67" customWidth="1"/>
    <col min="13822" max="13822" width="34.7109375" style="67" customWidth="1"/>
    <col min="13823" max="13825" width="5.7109375" style="67" customWidth="1"/>
    <col min="13826" max="13826" width="5.140625" style="67" customWidth="1"/>
    <col min="13827" max="13827" width="34.7109375" style="67" customWidth="1"/>
    <col min="13828" max="13830" width="5.7109375" style="67" customWidth="1"/>
    <col min="13831" max="13831" width="25.5703125" style="67" customWidth="1"/>
    <col min="13832" max="14076" width="9.140625" style="67"/>
    <col min="14077" max="14077" width="4" style="67" customWidth="1"/>
    <col min="14078" max="14078" width="34.7109375" style="67" customWidth="1"/>
    <col min="14079" max="14081" width="5.7109375" style="67" customWidth="1"/>
    <col min="14082" max="14082" width="5.140625" style="67" customWidth="1"/>
    <col min="14083" max="14083" width="34.7109375" style="67" customWidth="1"/>
    <col min="14084" max="14086" width="5.7109375" style="67" customWidth="1"/>
    <col min="14087" max="14087" width="25.5703125" style="67" customWidth="1"/>
    <col min="14088" max="14332" width="9.140625" style="67"/>
    <col min="14333" max="14333" width="4" style="67" customWidth="1"/>
    <col min="14334" max="14334" width="34.7109375" style="67" customWidth="1"/>
    <col min="14335" max="14337" width="5.7109375" style="67" customWidth="1"/>
    <col min="14338" max="14338" width="5.140625" style="67" customWidth="1"/>
    <col min="14339" max="14339" width="34.7109375" style="67" customWidth="1"/>
    <col min="14340" max="14342" width="5.7109375" style="67" customWidth="1"/>
    <col min="14343" max="14343" width="25.5703125" style="67" customWidth="1"/>
    <col min="14344" max="14588" width="9.140625" style="67"/>
    <col min="14589" max="14589" width="4" style="67" customWidth="1"/>
    <col min="14590" max="14590" width="34.7109375" style="67" customWidth="1"/>
    <col min="14591" max="14593" width="5.7109375" style="67" customWidth="1"/>
    <col min="14594" max="14594" width="5.140625" style="67" customWidth="1"/>
    <col min="14595" max="14595" width="34.7109375" style="67" customWidth="1"/>
    <col min="14596" max="14598" width="5.7109375" style="67" customWidth="1"/>
    <col min="14599" max="14599" width="25.5703125" style="67" customWidth="1"/>
    <col min="14600" max="14844" width="9.140625" style="67"/>
    <col min="14845" max="14845" width="4" style="67" customWidth="1"/>
    <col min="14846" max="14846" width="34.7109375" style="67" customWidth="1"/>
    <col min="14847" max="14849" width="5.7109375" style="67" customWidth="1"/>
    <col min="14850" max="14850" width="5.140625" style="67" customWidth="1"/>
    <col min="14851" max="14851" width="34.7109375" style="67" customWidth="1"/>
    <col min="14852" max="14854" width="5.7109375" style="67" customWidth="1"/>
    <col min="14855" max="14855" width="25.5703125" style="67" customWidth="1"/>
    <col min="14856" max="15100" width="9.140625" style="67"/>
    <col min="15101" max="15101" width="4" style="67" customWidth="1"/>
    <col min="15102" max="15102" width="34.7109375" style="67" customWidth="1"/>
    <col min="15103" max="15105" width="5.7109375" style="67" customWidth="1"/>
    <col min="15106" max="15106" width="5.140625" style="67" customWidth="1"/>
    <col min="15107" max="15107" width="34.7109375" style="67" customWidth="1"/>
    <col min="15108" max="15110" width="5.7109375" style="67" customWidth="1"/>
    <col min="15111" max="15111" width="25.5703125" style="67" customWidth="1"/>
    <col min="15112" max="15356" width="9.140625" style="67"/>
    <col min="15357" max="15357" width="4" style="67" customWidth="1"/>
    <col min="15358" max="15358" width="34.7109375" style="67" customWidth="1"/>
    <col min="15359" max="15361" width="5.7109375" style="67" customWidth="1"/>
    <col min="15362" max="15362" width="5.140625" style="67" customWidth="1"/>
    <col min="15363" max="15363" width="34.7109375" style="67" customWidth="1"/>
    <col min="15364" max="15366" width="5.7109375" style="67" customWidth="1"/>
    <col min="15367" max="15367" width="25.5703125" style="67" customWidth="1"/>
    <col min="15368" max="15612" width="9.140625" style="67"/>
    <col min="15613" max="15613" width="4" style="67" customWidth="1"/>
    <col min="15614" max="15614" width="34.7109375" style="67" customWidth="1"/>
    <col min="15615" max="15617" width="5.7109375" style="67" customWidth="1"/>
    <col min="15618" max="15618" width="5.140625" style="67" customWidth="1"/>
    <col min="15619" max="15619" width="34.7109375" style="67" customWidth="1"/>
    <col min="15620" max="15622" width="5.7109375" style="67" customWidth="1"/>
    <col min="15623" max="15623" width="25.5703125" style="67" customWidth="1"/>
    <col min="15624" max="15868" width="9.140625" style="67"/>
    <col min="15869" max="15869" width="4" style="67" customWidth="1"/>
    <col min="15870" max="15870" width="34.7109375" style="67" customWidth="1"/>
    <col min="15871" max="15873" width="5.7109375" style="67" customWidth="1"/>
    <col min="15874" max="15874" width="5.140625" style="67" customWidth="1"/>
    <col min="15875" max="15875" width="34.7109375" style="67" customWidth="1"/>
    <col min="15876" max="15878" width="5.7109375" style="67" customWidth="1"/>
    <col min="15879" max="15879" width="25.5703125" style="67" customWidth="1"/>
    <col min="15880" max="16124" width="9.140625" style="67"/>
    <col min="16125" max="16125" width="4" style="67" customWidth="1"/>
    <col min="16126" max="16126" width="34.7109375" style="67" customWidth="1"/>
    <col min="16127" max="16129" width="5.7109375" style="67" customWidth="1"/>
    <col min="16130" max="16130" width="5.140625" style="67" customWidth="1"/>
    <col min="16131" max="16131" width="34.7109375" style="67" customWidth="1"/>
    <col min="16132" max="16134" width="5.7109375" style="67" customWidth="1"/>
    <col min="16135" max="16135" width="25.5703125" style="67" customWidth="1"/>
    <col min="16136" max="16384" width="9.140625" style="67"/>
  </cols>
  <sheetData>
    <row r="1" spans="1:15">
      <c r="A1" s="135"/>
      <c r="B1" s="136"/>
      <c r="C1" s="137"/>
      <c r="D1" s="138"/>
      <c r="E1" s="138"/>
      <c r="F1" s="138"/>
      <c r="G1" s="138"/>
    </row>
    <row r="2" spans="1:15" ht="26.25">
      <c r="A2" s="62"/>
      <c r="B2" s="104" t="s">
        <v>20</v>
      </c>
      <c r="C2" s="63"/>
      <c r="D2" s="64"/>
      <c r="E2" s="65"/>
      <c r="F2" s="64"/>
      <c r="G2" s="64"/>
      <c r="H2" s="64"/>
      <c r="I2" s="64"/>
      <c r="J2" s="66"/>
      <c r="K2" s="66"/>
      <c r="L2" s="66"/>
      <c r="M2" s="66"/>
      <c r="N2" s="66"/>
      <c r="O2" s="66"/>
    </row>
    <row r="3" spans="1:15" ht="20.25">
      <c r="A3" s="68"/>
      <c r="B3" s="69"/>
      <c r="C3" s="70"/>
      <c r="D3" s="71"/>
      <c r="E3" s="71"/>
      <c r="F3" s="71"/>
      <c r="G3" s="72"/>
    </row>
    <row r="4" spans="1:15" ht="26.25">
      <c r="A4" s="73"/>
      <c r="B4" s="140" t="s">
        <v>60</v>
      </c>
      <c r="C4" s="141"/>
      <c r="D4" s="139"/>
      <c r="E4" s="64"/>
      <c r="F4" s="64"/>
      <c r="G4" s="72"/>
    </row>
    <row r="5" spans="1:15" ht="17.25" thickBot="1">
      <c r="A5" s="74"/>
      <c r="B5" s="75"/>
      <c r="C5" s="76"/>
      <c r="D5" s="71"/>
      <c r="E5" s="71"/>
      <c r="F5" s="71"/>
      <c r="G5" s="71"/>
    </row>
    <row r="6" spans="1:15" ht="18.75" customHeight="1">
      <c r="A6" s="62">
        <v>1</v>
      </c>
      <c r="B6" s="99" t="s">
        <v>16</v>
      </c>
      <c r="C6" s="147">
        <v>161</v>
      </c>
      <c r="D6" s="77">
        <v>1</v>
      </c>
      <c r="E6" s="77"/>
      <c r="F6" s="77"/>
      <c r="G6" s="62"/>
    </row>
    <row r="7" spans="1:15" ht="18.75" thickBot="1">
      <c r="A7" s="78">
        <v>4</v>
      </c>
      <c r="B7" s="154" t="s">
        <v>64</v>
      </c>
      <c r="C7" s="155">
        <v>80</v>
      </c>
      <c r="D7" s="79">
        <v>3</v>
      </c>
      <c r="E7" s="77" t="s">
        <v>63</v>
      </c>
      <c r="F7" s="77"/>
      <c r="G7" s="62"/>
    </row>
    <row r="8" spans="1:15" ht="18.75" thickBot="1">
      <c r="A8" s="62"/>
      <c r="B8" s="80"/>
      <c r="C8" s="77"/>
      <c r="D8" s="77"/>
      <c r="E8" s="150" t="s">
        <v>16</v>
      </c>
      <c r="F8" s="151">
        <v>150</v>
      </c>
      <c r="G8" s="81">
        <v>7</v>
      </c>
    </row>
    <row r="9" spans="1:15" ht="18.75" thickBot="1">
      <c r="A9" s="78"/>
      <c r="B9" s="80"/>
      <c r="C9" s="77"/>
      <c r="D9" s="77"/>
      <c r="E9" s="152" t="s">
        <v>65</v>
      </c>
      <c r="F9" s="153">
        <v>116</v>
      </c>
      <c r="G9" s="81">
        <v>9</v>
      </c>
    </row>
    <row r="10" spans="1:15" ht="18.75" thickBot="1">
      <c r="A10" s="78">
        <v>2</v>
      </c>
      <c r="B10" s="100" t="s">
        <v>65</v>
      </c>
      <c r="C10" s="148">
        <v>140</v>
      </c>
      <c r="D10" s="82">
        <v>5</v>
      </c>
      <c r="E10" s="83"/>
      <c r="F10" s="77"/>
      <c r="G10" s="62"/>
    </row>
    <row r="11" spans="1:15" ht="18.75" thickBot="1">
      <c r="A11" s="78">
        <v>3</v>
      </c>
      <c r="B11" s="156" t="s">
        <v>18</v>
      </c>
      <c r="C11" s="157">
        <v>120</v>
      </c>
      <c r="D11" s="77">
        <v>7</v>
      </c>
      <c r="E11" s="80"/>
      <c r="F11" s="77"/>
      <c r="G11" s="62"/>
    </row>
    <row r="12" spans="1:15" ht="18">
      <c r="A12" s="72"/>
      <c r="B12" s="84"/>
      <c r="C12" s="85"/>
      <c r="D12" s="62"/>
      <c r="E12" s="73"/>
      <c r="F12" s="86"/>
      <c r="G12" s="62"/>
    </row>
    <row r="13" spans="1:15" ht="18">
      <c r="A13" s="72"/>
      <c r="B13" s="84"/>
      <c r="C13" s="85"/>
      <c r="D13" s="62"/>
      <c r="E13" s="73"/>
      <c r="F13" s="86"/>
      <c r="G13" s="62"/>
    </row>
    <row r="14" spans="1:15" ht="26.25">
      <c r="A14" s="72"/>
      <c r="B14" s="140" t="s">
        <v>61</v>
      </c>
      <c r="C14" s="142"/>
      <c r="D14" s="143"/>
      <c r="E14" s="73"/>
      <c r="F14" s="86"/>
      <c r="G14" s="62"/>
    </row>
    <row r="15" spans="1:15" ht="18.75" thickBot="1">
      <c r="A15" s="72"/>
      <c r="B15" s="84"/>
      <c r="C15" s="85"/>
      <c r="D15" s="62"/>
      <c r="E15" s="73"/>
      <c r="F15" s="86"/>
      <c r="G15" s="62"/>
    </row>
    <row r="16" spans="1:15" ht="18.75" customHeight="1">
      <c r="A16" s="62">
        <v>1</v>
      </c>
      <c r="B16" s="101" t="s">
        <v>26</v>
      </c>
      <c r="C16" s="102">
        <v>160</v>
      </c>
      <c r="D16" s="82">
        <v>9</v>
      </c>
      <c r="E16" s="80"/>
      <c r="F16" s="77"/>
      <c r="G16" s="62"/>
    </row>
    <row r="17" spans="1:7" ht="18.75" thickBot="1">
      <c r="A17" s="78">
        <v>4</v>
      </c>
      <c r="B17" s="158" t="s">
        <v>29</v>
      </c>
      <c r="C17" s="159">
        <v>151</v>
      </c>
      <c r="D17" s="87">
        <v>10</v>
      </c>
      <c r="E17" s="144" t="s">
        <v>63</v>
      </c>
      <c r="F17" s="77"/>
      <c r="G17" s="62"/>
    </row>
    <row r="18" spans="1:7" ht="18.75" thickBot="1">
      <c r="A18" s="62"/>
      <c r="B18" s="80"/>
      <c r="C18" s="77"/>
      <c r="D18" s="77"/>
      <c r="E18" s="160" t="s">
        <v>26</v>
      </c>
      <c r="F18" s="151">
        <v>148</v>
      </c>
      <c r="G18" s="81">
        <v>13</v>
      </c>
    </row>
    <row r="19" spans="1:7" ht="18.75" thickBot="1">
      <c r="A19" s="78"/>
      <c r="B19" s="80"/>
      <c r="C19" s="77"/>
      <c r="D19" s="77"/>
      <c r="E19" s="161" t="s">
        <v>27</v>
      </c>
      <c r="F19" s="153">
        <v>181</v>
      </c>
      <c r="G19" s="81">
        <v>14</v>
      </c>
    </row>
    <row r="20" spans="1:7" ht="18.75" customHeight="1">
      <c r="A20" s="78">
        <v>2</v>
      </c>
      <c r="B20" s="101" t="s">
        <v>27</v>
      </c>
      <c r="C20" s="102">
        <v>177</v>
      </c>
      <c r="D20" s="88">
        <v>11</v>
      </c>
      <c r="E20" s="80"/>
      <c r="F20" s="77"/>
      <c r="G20" s="89"/>
    </row>
    <row r="21" spans="1:7" ht="18.75" thickBot="1">
      <c r="A21" s="78">
        <v>3</v>
      </c>
      <c r="B21" s="158" t="s">
        <v>31</v>
      </c>
      <c r="C21" s="159">
        <v>146</v>
      </c>
      <c r="D21" s="77">
        <v>12</v>
      </c>
      <c r="E21" s="80"/>
      <c r="F21" s="90"/>
      <c r="G21" s="91" t="s">
        <v>58</v>
      </c>
    </row>
    <row r="22" spans="1:7">
      <c r="A22" s="92"/>
      <c r="B22" s="73"/>
      <c r="C22" s="93"/>
      <c r="D22" s="71"/>
      <c r="E22" s="94"/>
      <c r="F22" s="71"/>
      <c r="G22" s="95" t="s">
        <v>57</v>
      </c>
    </row>
    <row r="23" spans="1:7">
      <c r="A23" s="92"/>
      <c r="B23" s="73"/>
      <c r="C23" s="93"/>
      <c r="D23" s="71"/>
      <c r="E23" s="71"/>
      <c r="F23" s="71"/>
      <c r="G23" s="103" t="s">
        <v>59</v>
      </c>
    </row>
    <row r="24" spans="1:7">
      <c r="A24" s="92"/>
      <c r="B24" s="73"/>
      <c r="C24" s="93"/>
      <c r="D24" s="71"/>
      <c r="E24" s="71"/>
      <c r="F24" s="71"/>
      <c r="G24" s="71"/>
    </row>
  </sheetData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7"/>
  <sheetViews>
    <sheetView zoomScale="130" zoomScaleNormal="130" workbookViewId="0">
      <selection activeCell="E21" sqref="E21"/>
    </sheetView>
  </sheetViews>
  <sheetFormatPr defaultColWidth="9.140625" defaultRowHeight="16.5"/>
  <cols>
    <col min="1" max="1" width="4" style="96" customWidth="1"/>
    <col min="2" max="2" width="34.7109375" style="97" customWidth="1"/>
    <col min="3" max="3" width="8.140625" style="98" customWidth="1"/>
    <col min="4" max="4" width="6.28515625" style="67" customWidth="1"/>
    <col min="5" max="5" width="34.7109375" style="67" customWidth="1"/>
    <col min="6" max="6" width="8.42578125" style="67" customWidth="1"/>
    <col min="7" max="7" width="25.5703125" style="67" customWidth="1"/>
    <col min="8" max="252" width="9.140625" style="67"/>
    <col min="253" max="253" width="4" style="67" customWidth="1"/>
    <col min="254" max="254" width="34.7109375" style="67" customWidth="1"/>
    <col min="255" max="257" width="5.7109375" style="67" customWidth="1"/>
    <col min="258" max="258" width="5.140625" style="67" customWidth="1"/>
    <col min="259" max="259" width="34.7109375" style="67" customWidth="1"/>
    <col min="260" max="262" width="5.7109375" style="67" customWidth="1"/>
    <col min="263" max="263" width="25.5703125" style="67" customWidth="1"/>
    <col min="264" max="508" width="9.140625" style="67"/>
    <col min="509" max="509" width="4" style="67" customWidth="1"/>
    <col min="510" max="510" width="34.7109375" style="67" customWidth="1"/>
    <col min="511" max="513" width="5.7109375" style="67" customWidth="1"/>
    <col min="514" max="514" width="5.140625" style="67" customWidth="1"/>
    <col min="515" max="515" width="34.7109375" style="67" customWidth="1"/>
    <col min="516" max="518" width="5.7109375" style="67" customWidth="1"/>
    <col min="519" max="519" width="25.5703125" style="67" customWidth="1"/>
    <col min="520" max="764" width="9.140625" style="67"/>
    <col min="765" max="765" width="4" style="67" customWidth="1"/>
    <col min="766" max="766" width="34.7109375" style="67" customWidth="1"/>
    <col min="767" max="769" width="5.7109375" style="67" customWidth="1"/>
    <col min="770" max="770" width="5.140625" style="67" customWidth="1"/>
    <col min="771" max="771" width="34.7109375" style="67" customWidth="1"/>
    <col min="772" max="774" width="5.7109375" style="67" customWidth="1"/>
    <col min="775" max="775" width="25.5703125" style="67" customWidth="1"/>
    <col min="776" max="1020" width="9.140625" style="67"/>
    <col min="1021" max="1021" width="4" style="67" customWidth="1"/>
    <col min="1022" max="1022" width="34.7109375" style="67" customWidth="1"/>
    <col min="1023" max="1025" width="5.7109375" style="67" customWidth="1"/>
    <col min="1026" max="1026" width="5.140625" style="67" customWidth="1"/>
    <col min="1027" max="1027" width="34.7109375" style="67" customWidth="1"/>
    <col min="1028" max="1030" width="5.7109375" style="67" customWidth="1"/>
    <col min="1031" max="1031" width="25.5703125" style="67" customWidth="1"/>
    <col min="1032" max="1276" width="9.140625" style="67"/>
    <col min="1277" max="1277" width="4" style="67" customWidth="1"/>
    <col min="1278" max="1278" width="34.7109375" style="67" customWidth="1"/>
    <col min="1279" max="1281" width="5.7109375" style="67" customWidth="1"/>
    <col min="1282" max="1282" width="5.140625" style="67" customWidth="1"/>
    <col min="1283" max="1283" width="34.7109375" style="67" customWidth="1"/>
    <col min="1284" max="1286" width="5.7109375" style="67" customWidth="1"/>
    <col min="1287" max="1287" width="25.5703125" style="67" customWidth="1"/>
    <col min="1288" max="1532" width="9.140625" style="67"/>
    <col min="1533" max="1533" width="4" style="67" customWidth="1"/>
    <col min="1534" max="1534" width="34.7109375" style="67" customWidth="1"/>
    <col min="1535" max="1537" width="5.7109375" style="67" customWidth="1"/>
    <col min="1538" max="1538" width="5.140625" style="67" customWidth="1"/>
    <col min="1539" max="1539" width="34.7109375" style="67" customWidth="1"/>
    <col min="1540" max="1542" width="5.7109375" style="67" customWidth="1"/>
    <col min="1543" max="1543" width="25.5703125" style="67" customWidth="1"/>
    <col min="1544" max="1788" width="9.140625" style="67"/>
    <col min="1789" max="1789" width="4" style="67" customWidth="1"/>
    <col min="1790" max="1790" width="34.7109375" style="67" customWidth="1"/>
    <col min="1791" max="1793" width="5.7109375" style="67" customWidth="1"/>
    <col min="1794" max="1794" width="5.140625" style="67" customWidth="1"/>
    <col min="1795" max="1795" width="34.7109375" style="67" customWidth="1"/>
    <col min="1796" max="1798" width="5.7109375" style="67" customWidth="1"/>
    <col min="1799" max="1799" width="25.5703125" style="67" customWidth="1"/>
    <col min="1800" max="2044" width="9.140625" style="67"/>
    <col min="2045" max="2045" width="4" style="67" customWidth="1"/>
    <col min="2046" max="2046" width="34.7109375" style="67" customWidth="1"/>
    <col min="2047" max="2049" width="5.7109375" style="67" customWidth="1"/>
    <col min="2050" max="2050" width="5.140625" style="67" customWidth="1"/>
    <col min="2051" max="2051" width="34.7109375" style="67" customWidth="1"/>
    <col min="2052" max="2054" width="5.7109375" style="67" customWidth="1"/>
    <col min="2055" max="2055" width="25.5703125" style="67" customWidth="1"/>
    <col min="2056" max="2300" width="9.140625" style="67"/>
    <col min="2301" max="2301" width="4" style="67" customWidth="1"/>
    <col min="2302" max="2302" width="34.7109375" style="67" customWidth="1"/>
    <col min="2303" max="2305" width="5.7109375" style="67" customWidth="1"/>
    <col min="2306" max="2306" width="5.140625" style="67" customWidth="1"/>
    <col min="2307" max="2307" width="34.7109375" style="67" customWidth="1"/>
    <col min="2308" max="2310" width="5.7109375" style="67" customWidth="1"/>
    <col min="2311" max="2311" width="25.5703125" style="67" customWidth="1"/>
    <col min="2312" max="2556" width="9.140625" style="67"/>
    <col min="2557" max="2557" width="4" style="67" customWidth="1"/>
    <col min="2558" max="2558" width="34.7109375" style="67" customWidth="1"/>
    <col min="2559" max="2561" width="5.7109375" style="67" customWidth="1"/>
    <col min="2562" max="2562" width="5.140625" style="67" customWidth="1"/>
    <col min="2563" max="2563" width="34.7109375" style="67" customWidth="1"/>
    <col min="2564" max="2566" width="5.7109375" style="67" customWidth="1"/>
    <col min="2567" max="2567" width="25.5703125" style="67" customWidth="1"/>
    <col min="2568" max="2812" width="9.140625" style="67"/>
    <col min="2813" max="2813" width="4" style="67" customWidth="1"/>
    <col min="2814" max="2814" width="34.7109375" style="67" customWidth="1"/>
    <col min="2815" max="2817" width="5.7109375" style="67" customWidth="1"/>
    <col min="2818" max="2818" width="5.140625" style="67" customWidth="1"/>
    <col min="2819" max="2819" width="34.7109375" style="67" customWidth="1"/>
    <col min="2820" max="2822" width="5.7109375" style="67" customWidth="1"/>
    <col min="2823" max="2823" width="25.5703125" style="67" customWidth="1"/>
    <col min="2824" max="3068" width="9.140625" style="67"/>
    <col min="3069" max="3069" width="4" style="67" customWidth="1"/>
    <col min="3070" max="3070" width="34.7109375" style="67" customWidth="1"/>
    <col min="3071" max="3073" width="5.7109375" style="67" customWidth="1"/>
    <col min="3074" max="3074" width="5.140625" style="67" customWidth="1"/>
    <col min="3075" max="3075" width="34.7109375" style="67" customWidth="1"/>
    <col min="3076" max="3078" width="5.7109375" style="67" customWidth="1"/>
    <col min="3079" max="3079" width="25.5703125" style="67" customWidth="1"/>
    <col min="3080" max="3324" width="9.140625" style="67"/>
    <col min="3325" max="3325" width="4" style="67" customWidth="1"/>
    <col min="3326" max="3326" width="34.7109375" style="67" customWidth="1"/>
    <col min="3327" max="3329" width="5.7109375" style="67" customWidth="1"/>
    <col min="3330" max="3330" width="5.140625" style="67" customWidth="1"/>
    <col min="3331" max="3331" width="34.7109375" style="67" customWidth="1"/>
    <col min="3332" max="3334" width="5.7109375" style="67" customWidth="1"/>
    <col min="3335" max="3335" width="25.5703125" style="67" customWidth="1"/>
    <col min="3336" max="3580" width="9.140625" style="67"/>
    <col min="3581" max="3581" width="4" style="67" customWidth="1"/>
    <col min="3582" max="3582" width="34.7109375" style="67" customWidth="1"/>
    <col min="3583" max="3585" width="5.7109375" style="67" customWidth="1"/>
    <col min="3586" max="3586" width="5.140625" style="67" customWidth="1"/>
    <col min="3587" max="3587" width="34.7109375" style="67" customWidth="1"/>
    <col min="3588" max="3590" width="5.7109375" style="67" customWidth="1"/>
    <col min="3591" max="3591" width="25.5703125" style="67" customWidth="1"/>
    <col min="3592" max="3836" width="9.140625" style="67"/>
    <col min="3837" max="3837" width="4" style="67" customWidth="1"/>
    <col min="3838" max="3838" width="34.7109375" style="67" customWidth="1"/>
    <col min="3839" max="3841" width="5.7109375" style="67" customWidth="1"/>
    <col min="3842" max="3842" width="5.140625" style="67" customWidth="1"/>
    <col min="3843" max="3843" width="34.7109375" style="67" customWidth="1"/>
    <col min="3844" max="3846" width="5.7109375" style="67" customWidth="1"/>
    <col min="3847" max="3847" width="25.5703125" style="67" customWidth="1"/>
    <col min="3848" max="4092" width="9.140625" style="67"/>
    <col min="4093" max="4093" width="4" style="67" customWidth="1"/>
    <col min="4094" max="4094" width="34.7109375" style="67" customWidth="1"/>
    <col min="4095" max="4097" width="5.7109375" style="67" customWidth="1"/>
    <col min="4098" max="4098" width="5.140625" style="67" customWidth="1"/>
    <col min="4099" max="4099" width="34.7109375" style="67" customWidth="1"/>
    <col min="4100" max="4102" width="5.7109375" style="67" customWidth="1"/>
    <col min="4103" max="4103" width="25.5703125" style="67" customWidth="1"/>
    <col min="4104" max="4348" width="9.140625" style="67"/>
    <col min="4349" max="4349" width="4" style="67" customWidth="1"/>
    <col min="4350" max="4350" width="34.7109375" style="67" customWidth="1"/>
    <col min="4351" max="4353" width="5.7109375" style="67" customWidth="1"/>
    <col min="4354" max="4354" width="5.140625" style="67" customWidth="1"/>
    <col min="4355" max="4355" width="34.7109375" style="67" customWidth="1"/>
    <col min="4356" max="4358" width="5.7109375" style="67" customWidth="1"/>
    <col min="4359" max="4359" width="25.5703125" style="67" customWidth="1"/>
    <col min="4360" max="4604" width="9.140625" style="67"/>
    <col min="4605" max="4605" width="4" style="67" customWidth="1"/>
    <col min="4606" max="4606" width="34.7109375" style="67" customWidth="1"/>
    <col min="4607" max="4609" width="5.7109375" style="67" customWidth="1"/>
    <col min="4610" max="4610" width="5.140625" style="67" customWidth="1"/>
    <col min="4611" max="4611" width="34.7109375" style="67" customWidth="1"/>
    <col min="4612" max="4614" width="5.7109375" style="67" customWidth="1"/>
    <col min="4615" max="4615" width="25.5703125" style="67" customWidth="1"/>
    <col min="4616" max="4860" width="9.140625" style="67"/>
    <col min="4861" max="4861" width="4" style="67" customWidth="1"/>
    <col min="4862" max="4862" width="34.7109375" style="67" customWidth="1"/>
    <col min="4863" max="4865" width="5.7109375" style="67" customWidth="1"/>
    <col min="4866" max="4866" width="5.140625" style="67" customWidth="1"/>
    <col min="4867" max="4867" width="34.7109375" style="67" customWidth="1"/>
    <col min="4868" max="4870" width="5.7109375" style="67" customWidth="1"/>
    <col min="4871" max="4871" width="25.5703125" style="67" customWidth="1"/>
    <col min="4872" max="5116" width="9.140625" style="67"/>
    <col min="5117" max="5117" width="4" style="67" customWidth="1"/>
    <col min="5118" max="5118" width="34.7109375" style="67" customWidth="1"/>
    <col min="5119" max="5121" width="5.7109375" style="67" customWidth="1"/>
    <col min="5122" max="5122" width="5.140625" style="67" customWidth="1"/>
    <col min="5123" max="5123" width="34.7109375" style="67" customWidth="1"/>
    <col min="5124" max="5126" width="5.7109375" style="67" customWidth="1"/>
    <col min="5127" max="5127" width="25.5703125" style="67" customWidth="1"/>
    <col min="5128" max="5372" width="9.140625" style="67"/>
    <col min="5373" max="5373" width="4" style="67" customWidth="1"/>
    <col min="5374" max="5374" width="34.7109375" style="67" customWidth="1"/>
    <col min="5375" max="5377" width="5.7109375" style="67" customWidth="1"/>
    <col min="5378" max="5378" width="5.140625" style="67" customWidth="1"/>
    <col min="5379" max="5379" width="34.7109375" style="67" customWidth="1"/>
    <col min="5380" max="5382" width="5.7109375" style="67" customWidth="1"/>
    <col min="5383" max="5383" width="25.5703125" style="67" customWidth="1"/>
    <col min="5384" max="5628" width="9.140625" style="67"/>
    <col min="5629" max="5629" width="4" style="67" customWidth="1"/>
    <col min="5630" max="5630" width="34.7109375" style="67" customWidth="1"/>
    <col min="5631" max="5633" width="5.7109375" style="67" customWidth="1"/>
    <col min="5634" max="5634" width="5.140625" style="67" customWidth="1"/>
    <col min="5635" max="5635" width="34.7109375" style="67" customWidth="1"/>
    <col min="5636" max="5638" width="5.7109375" style="67" customWidth="1"/>
    <col min="5639" max="5639" width="25.5703125" style="67" customWidth="1"/>
    <col min="5640" max="5884" width="9.140625" style="67"/>
    <col min="5885" max="5885" width="4" style="67" customWidth="1"/>
    <col min="5886" max="5886" width="34.7109375" style="67" customWidth="1"/>
    <col min="5887" max="5889" width="5.7109375" style="67" customWidth="1"/>
    <col min="5890" max="5890" width="5.140625" style="67" customWidth="1"/>
    <col min="5891" max="5891" width="34.7109375" style="67" customWidth="1"/>
    <col min="5892" max="5894" width="5.7109375" style="67" customWidth="1"/>
    <col min="5895" max="5895" width="25.5703125" style="67" customWidth="1"/>
    <col min="5896" max="6140" width="9.140625" style="67"/>
    <col min="6141" max="6141" width="4" style="67" customWidth="1"/>
    <col min="6142" max="6142" width="34.7109375" style="67" customWidth="1"/>
    <col min="6143" max="6145" width="5.7109375" style="67" customWidth="1"/>
    <col min="6146" max="6146" width="5.140625" style="67" customWidth="1"/>
    <col min="6147" max="6147" width="34.7109375" style="67" customWidth="1"/>
    <col min="6148" max="6150" width="5.7109375" style="67" customWidth="1"/>
    <col min="6151" max="6151" width="25.5703125" style="67" customWidth="1"/>
    <col min="6152" max="6396" width="9.140625" style="67"/>
    <col min="6397" max="6397" width="4" style="67" customWidth="1"/>
    <col min="6398" max="6398" width="34.7109375" style="67" customWidth="1"/>
    <col min="6399" max="6401" width="5.7109375" style="67" customWidth="1"/>
    <col min="6402" max="6402" width="5.140625" style="67" customWidth="1"/>
    <col min="6403" max="6403" width="34.7109375" style="67" customWidth="1"/>
    <col min="6404" max="6406" width="5.7109375" style="67" customWidth="1"/>
    <col min="6407" max="6407" width="25.5703125" style="67" customWidth="1"/>
    <col min="6408" max="6652" width="9.140625" style="67"/>
    <col min="6653" max="6653" width="4" style="67" customWidth="1"/>
    <col min="6654" max="6654" width="34.7109375" style="67" customWidth="1"/>
    <col min="6655" max="6657" width="5.7109375" style="67" customWidth="1"/>
    <col min="6658" max="6658" width="5.140625" style="67" customWidth="1"/>
    <col min="6659" max="6659" width="34.7109375" style="67" customWidth="1"/>
    <col min="6660" max="6662" width="5.7109375" style="67" customWidth="1"/>
    <col min="6663" max="6663" width="25.5703125" style="67" customWidth="1"/>
    <col min="6664" max="6908" width="9.140625" style="67"/>
    <col min="6909" max="6909" width="4" style="67" customWidth="1"/>
    <col min="6910" max="6910" width="34.7109375" style="67" customWidth="1"/>
    <col min="6911" max="6913" width="5.7109375" style="67" customWidth="1"/>
    <col min="6914" max="6914" width="5.140625" style="67" customWidth="1"/>
    <col min="6915" max="6915" width="34.7109375" style="67" customWidth="1"/>
    <col min="6916" max="6918" width="5.7109375" style="67" customWidth="1"/>
    <col min="6919" max="6919" width="25.5703125" style="67" customWidth="1"/>
    <col min="6920" max="7164" width="9.140625" style="67"/>
    <col min="7165" max="7165" width="4" style="67" customWidth="1"/>
    <col min="7166" max="7166" width="34.7109375" style="67" customWidth="1"/>
    <col min="7167" max="7169" width="5.7109375" style="67" customWidth="1"/>
    <col min="7170" max="7170" width="5.140625" style="67" customWidth="1"/>
    <col min="7171" max="7171" width="34.7109375" style="67" customWidth="1"/>
    <col min="7172" max="7174" width="5.7109375" style="67" customWidth="1"/>
    <col min="7175" max="7175" width="25.5703125" style="67" customWidth="1"/>
    <col min="7176" max="7420" width="9.140625" style="67"/>
    <col min="7421" max="7421" width="4" style="67" customWidth="1"/>
    <col min="7422" max="7422" width="34.7109375" style="67" customWidth="1"/>
    <col min="7423" max="7425" width="5.7109375" style="67" customWidth="1"/>
    <col min="7426" max="7426" width="5.140625" style="67" customWidth="1"/>
    <col min="7427" max="7427" width="34.7109375" style="67" customWidth="1"/>
    <col min="7428" max="7430" width="5.7109375" style="67" customWidth="1"/>
    <col min="7431" max="7431" width="25.5703125" style="67" customWidth="1"/>
    <col min="7432" max="7676" width="9.140625" style="67"/>
    <col min="7677" max="7677" width="4" style="67" customWidth="1"/>
    <col min="7678" max="7678" width="34.7109375" style="67" customWidth="1"/>
    <col min="7679" max="7681" width="5.7109375" style="67" customWidth="1"/>
    <col min="7682" max="7682" width="5.140625" style="67" customWidth="1"/>
    <col min="7683" max="7683" width="34.7109375" style="67" customWidth="1"/>
    <col min="7684" max="7686" width="5.7109375" style="67" customWidth="1"/>
    <col min="7687" max="7687" width="25.5703125" style="67" customWidth="1"/>
    <col min="7688" max="7932" width="9.140625" style="67"/>
    <col min="7933" max="7933" width="4" style="67" customWidth="1"/>
    <col min="7934" max="7934" width="34.7109375" style="67" customWidth="1"/>
    <col min="7935" max="7937" width="5.7109375" style="67" customWidth="1"/>
    <col min="7938" max="7938" width="5.140625" style="67" customWidth="1"/>
    <col min="7939" max="7939" width="34.7109375" style="67" customWidth="1"/>
    <col min="7940" max="7942" width="5.7109375" style="67" customWidth="1"/>
    <col min="7943" max="7943" width="25.5703125" style="67" customWidth="1"/>
    <col min="7944" max="8188" width="9.140625" style="67"/>
    <col min="8189" max="8189" width="4" style="67" customWidth="1"/>
    <col min="8190" max="8190" width="34.7109375" style="67" customWidth="1"/>
    <col min="8191" max="8193" width="5.7109375" style="67" customWidth="1"/>
    <col min="8194" max="8194" width="5.140625" style="67" customWidth="1"/>
    <col min="8195" max="8195" width="34.7109375" style="67" customWidth="1"/>
    <col min="8196" max="8198" width="5.7109375" style="67" customWidth="1"/>
    <col min="8199" max="8199" width="25.5703125" style="67" customWidth="1"/>
    <col min="8200" max="8444" width="9.140625" style="67"/>
    <col min="8445" max="8445" width="4" style="67" customWidth="1"/>
    <col min="8446" max="8446" width="34.7109375" style="67" customWidth="1"/>
    <col min="8447" max="8449" width="5.7109375" style="67" customWidth="1"/>
    <col min="8450" max="8450" width="5.140625" style="67" customWidth="1"/>
    <col min="8451" max="8451" width="34.7109375" style="67" customWidth="1"/>
    <col min="8452" max="8454" width="5.7109375" style="67" customWidth="1"/>
    <col min="8455" max="8455" width="25.5703125" style="67" customWidth="1"/>
    <col min="8456" max="8700" width="9.140625" style="67"/>
    <col min="8701" max="8701" width="4" style="67" customWidth="1"/>
    <col min="8702" max="8702" width="34.7109375" style="67" customWidth="1"/>
    <col min="8703" max="8705" width="5.7109375" style="67" customWidth="1"/>
    <col min="8706" max="8706" width="5.140625" style="67" customWidth="1"/>
    <col min="8707" max="8707" width="34.7109375" style="67" customWidth="1"/>
    <col min="8708" max="8710" width="5.7109375" style="67" customWidth="1"/>
    <col min="8711" max="8711" width="25.5703125" style="67" customWidth="1"/>
    <col min="8712" max="8956" width="9.140625" style="67"/>
    <col min="8957" max="8957" width="4" style="67" customWidth="1"/>
    <col min="8958" max="8958" width="34.7109375" style="67" customWidth="1"/>
    <col min="8959" max="8961" width="5.7109375" style="67" customWidth="1"/>
    <col min="8962" max="8962" width="5.140625" style="67" customWidth="1"/>
    <col min="8963" max="8963" width="34.7109375" style="67" customWidth="1"/>
    <col min="8964" max="8966" width="5.7109375" style="67" customWidth="1"/>
    <col min="8967" max="8967" width="25.5703125" style="67" customWidth="1"/>
    <col min="8968" max="9212" width="9.140625" style="67"/>
    <col min="9213" max="9213" width="4" style="67" customWidth="1"/>
    <col min="9214" max="9214" width="34.7109375" style="67" customWidth="1"/>
    <col min="9215" max="9217" width="5.7109375" style="67" customWidth="1"/>
    <col min="9218" max="9218" width="5.140625" style="67" customWidth="1"/>
    <col min="9219" max="9219" width="34.7109375" style="67" customWidth="1"/>
    <col min="9220" max="9222" width="5.7109375" style="67" customWidth="1"/>
    <col min="9223" max="9223" width="25.5703125" style="67" customWidth="1"/>
    <col min="9224" max="9468" width="9.140625" style="67"/>
    <col min="9469" max="9469" width="4" style="67" customWidth="1"/>
    <col min="9470" max="9470" width="34.7109375" style="67" customWidth="1"/>
    <col min="9471" max="9473" width="5.7109375" style="67" customWidth="1"/>
    <col min="9474" max="9474" width="5.140625" style="67" customWidth="1"/>
    <col min="9475" max="9475" width="34.7109375" style="67" customWidth="1"/>
    <col min="9476" max="9478" width="5.7109375" style="67" customWidth="1"/>
    <col min="9479" max="9479" width="25.5703125" style="67" customWidth="1"/>
    <col min="9480" max="9724" width="9.140625" style="67"/>
    <col min="9725" max="9725" width="4" style="67" customWidth="1"/>
    <col min="9726" max="9726" width="34.7109375" style="67" customWidth="1"/>
    <col min="9727" max="9729" width="5.7109375" style="67" customWidth="1"/>
    <col min="9730" max="9730" width="5.140625" style="67" customWidth="1"/>
    <col min="9731" max="9731" width="34.7109375" style="67" customWidth="1"/>
    <col min="9732" max="9734" width="5.7109375" style="67" customWidth="1"/>
    <col min="9735" max="9735" width="25.5703125" style="67" customWidth="1"/>
    <col min="9736" max="9980" width="9.140625" style="67"/>
    <col min="9981" max="9981" width="4" style="67" customWidth="1"/>
    <col min="9982" max="9982" width="34.7109375" style="67" customWidth="1"/>
    <col min="9983" max="9985" width="5.7109375" style="67" customWidth="1"/>
    <col min="9986" max="9986" width="5.140625" style="67" customWidth="1"/>
    <col min="9987" max="9987" width="34.7109375" style="67" customWidth="1"/>
    <col min="9988" max="9990" width="5.7109375" style="67" customWidth="1"/>
    <col min="9991" max="9991" width="25.5703125" style="67" customWidth="1"/>
    <col min="9992" max="10236" width="9.140625" style="67"/>
    <col min="10237" max="10237" width="4" style="67" customWidth="1"/>
    <col min="10238" max="10238" width="34.7109375" style="67" customWidth="1"/>
    <col min="10239" max="10241" width="5.7109375" style="67" customWidth="1"/>
    <col min="10242" max="10242" width="5.140625" style="67" customWidth="1"/>
    <col min="10243" max="10243" width="34.7109375" style="67" customWidth="1"/>
    <col min="10244" max="10246" width="5.7109375" style="67" customWidth="1"/>
    <col min="10247" max="10247" width="25.5703125" style="67" customWidth="1"/>
    <col min="10248" max="10492" width="9.140625" style="67"/>
    <col min="10493" max="10493" width="4" style="67" customWidth="1"/>
    <col min="10494" max="10494" width="34.7109375" style="67" customWidth="1"/>
    <col min="10495" max="10497" width="5.7109375" style="67" customWidth="1"/>
    <col min="10498" max="10498" width="5.140625" style="67" customWidth="1"/>
    <col min="10499" max="10499" width="34.7109375" style="67" customWidth="1"/>
    <col min="10500" max="10502" width="5.7109375" style="67" customWidth="1"/>
    <col min="10503" max="10503" width="25.5703125" style="67" customWidth="1"/>
    <col min="10504" max="10748" width="9.140625" style="67"/>
    <col min="10749" max="10749" width="4" style="67" customWidth="1"/>
    <col min="10750" max="10750" width="34.7109375" style="67" customWidth="1"/>
    <col min="10751" max="10753" width="5.7109375" style="67" customWidth="1"/>
    <col min="10754" max="10754" width="5.140625" style="67" customWidth="1"/>
    <col min="10755" max="10755" width="34.7109375" style="67" customWidth="1"/>
    <col min="10756" max="10758" width="5.7109375" style="67" customWidth="1"/>
    <col min="10759" max="10759" width="25.5703125" style="67" customWidth="1"/>
    <col min="10760" max="11004" width="9.140625" style="67"/>
    <col min="11005" max="11005" width="4" style="67" customWidth="1"/>
    <col min="11006" max="11006" width="34.7109375" style="67" customWidth="1"/>
    <col min="11007" max="11009" width="5.7109375" style="67" customWidth="1"/>
    <col min="11010" max="11010" width="5.140625" style="67" customWidth="1"/>
    <col min="11011" max="11011" width="34.7109375" style="67" customWidth="1"/>
    <col min="11012" max="11014" width="5.7109375" style="67" customWidth="1"/>
    <col min="11015" max="11015" width="25.5703125" style="67" customWidth="1"/>
    <col min="11016" max="11260" width="9.140625" style="67"/>
    <col min="11261" max="11261" width="4" style="67" customWidth="1"/>
    <col min="11262" max="11262" width="34.7109375" style="67" customWidth="1"/>
    <col min="11263" max="11265" width="5.7109375" style="67" customWidth="1"/>
    <col min="11266" max="11266" width="5.140625" style="67" customWidth="1"/>
    <col min="11267" max="11267" width="34.7109375" style="67" customWidth="1"/>
    <col min="11268" max="11270" width="5.7109375" style="67" customWidth="1"/>
    <col min="11271" max="11271" width="25.5703125" style="67" customWidth="1"/>
    <col min="11272" max="11516" width="9.140625" style="67"/>
    <col min="11517" max="11517" width="4" style="67" customWidth="1"/>
    <col min="11518" max="11518" width="34.7109375" style="67" customWidth="1"/>
    <col min="11519" max="11521" width="5.7109375" style="67" customWidth="1"/>
    <col min="11522" max="11522" width="5.140625" style="67" customWidth="1"/>
    <col min="11523" max="11523" width="34.7109375" style="67" customWidth="1"/>
    <col min="11524" max="11526" width="5.7109375" style="67" customWidth="1"/>
    <col min="11527" max="11527" width="25.5703125" style="67" customWidth="1"/>
    <col min="11528" max="11772" width="9.140625" style="67"/>
    <col min="11773" max="11773" width="4" style="67" customWidth="1"/>
    <col min="11774" max="11774" width="34.7109375" style="67" customWidth="1"/>
    <col min="11775" max="11777" width="5.7109375" style="67" customWidth="1"/>
    <col min="11778" max="11778" width="5.140625" style="67" customWidth="1"/>
    <col min="11779" max="11779" width="34.7109375" style="67" customWidth="1"/>
    <col min="11780" max="11782" width="5.7109375" style="67" customWidth="1"/>
    <col min="11783" max="11783" width="25.5703125" style="67" customWidth="1"/>
    <col min="11784" max="12028" width="9.140625" style="67"/>
    <col min="12029" max="12029" width="4" style="67" customWidth="1"/>
    <col min="12030" max="12030" width="34.7109375" style="67" customWidth="1"/>
    <col min="12031" max="12033" width="5.7109375" style="67" customWidth="1"/>
    <col min="12034" max="12034" width="5.140625" style="67" customWidth="1"/>
    <col min="12035" max="12035" width="34.7109375" style="67" customWidth="1"/>
    <col min="12036" max="12038" width="5.7109375" style="67" customWidth="1"/>
    <col min="12039" max="12039" width="25.5703125" style="67" customWidth="1"/>
    <col min="12040" max="12284" width="9.140625" style="67"/>
    <col min="12285" max="12285" width="4" style="67" customWidth="1"/>
    <col min="12286" max="12286" width="34.7109375" style="67" customWidth="1"/>
    <col min="12287" max="12289" width="5.7109375" style="67" customWidth="1"/>
    <col min="12290" max="12290" width="5.140625" style="67" customWidth="1"/>
    <col min="12291" max="12291" width="34.7109375" style="67" customWidth="1"/>
    <col min="12292" max="12294" width="5.7109375" style="67" customWidth="1"/>
    <col min="12295" max="12295" width="25.5703125" style="67" customWidth="1"/>
    <col min="12296" max="12540" width="9.140625" style="67"/>
    <col min="12541" max="12541" width="4" style="67" customWidth="1"/>
    <col min="12542" max="12542" width="34.7109375" style="67" customWidth="1"/>
    <col min="12543" max="12545" width="5.7109375" style="67" customWidth="1"/>
    <col min="12546" max="12546" width="5.140625" style="67" customWidth="1"/>
    <col min="12547" max="12547" width="34.7109375" style="67" customWidth="1"/>
    <col min="12548" max="12550" width="5.7109375" style="67" customWidth="1"/>
    <col min="12551" max="12551" width="25.5703125" style="67" customWidth="1"/>
    <col min="12552" max="12796" width="9.140625" style="67"/>
    <col min="12797" max="12797" width="4" style="67" customWidth="1"/>
    <col min="12798" max="12798" width="34.7109375" style="67" customWidth="1"/>
    <col min="12799" max="12801" width="5.7109375" style="67" customWidth="1"/>
    <col min="12802" max="12802" width="5.140625" style="67" customWidth="1"/>
    <col min="12803" max="12803" width="34.7109375" style="67" customWidth="1"/>
    <col min="12804" max="12806" width="5.7109375" style="67" customWidth="1"/>
    <col min="12807" max="12807" width="25.5703125" style="67" customWidth="1"/>
    <col min="12808" max="13052" width="9.140625" style="67"/>
    <col min="13053" max="13053" width="4" style="67" customWidth="1"/>
    <col min="13054" max="13054" width="34.7109375" style="67" customWidth="1"/>
    <col min="13055" max="13057" width="5.7109375" style="67" customWidth="1"/>
    <col min="13058" max="13058" width="5.140625" style="67" customWidth="1"/>
    <col min="13059" max="13059" width="34.7109375" style="67" customWidth="1"/>
    <col min="13060" max="13062" width="5.7109375" style="67" customWidth="1"/>
    <col min="13063" max="13063" width="25.5703125" style="67" customWidth="1"/>
    <col min="13064" max="13308" width="9.140625" style="67"/>
    <col min="13309" max="13309" width="4" style="67" customWidth="1"/>
    <col min="13310" max="13310" width="34.7109375" style="67" customWidth="1"/>
    <col min="13311" max="13313" width="5.7109375" style="67" customWidth="1"/>
    <col min="13314" max="13314" width="5.140625" style="67" customWidth="1"/>
    <col min="13315" max="13315" width="34.7109375" style="67" customWidth="1"/>
    <col min="13316" max="13318" width="5.7109375" style="67" customWidth="1"/>
    <col min="13319" max="13319" width="25.5703125" style="67" customWidth="1"/>
    <col min="13320" max="13564" width="9.140625" style="67"/>
    <col min="13565" max="13565" width="4" style="67" customWidth="1"/>
    <col min="13566" max="13566" width="34.7109375" style="67" customWidth="1"/>
    <col min="13567" max="13569" width="5.7109375" style="67" customWidth="1"/>
    <col min="13570" max="13570" width="5.140625" style="67" customWidth="1"/>
    <col min="13571" max="13571" width="34.7109375" style="67" customWidth="1"/>
    <col min="13572" max="13574" width="5.7109375" style="67" customWidth="1"/>
    <col min="13575" max="13575" width="25.5703125" style="67" customWidth="1"/>
    <col min="13576" max="13820" width="9.140625" style="67"/>
    <col min="13821" max="13821" width="4" style="67" customWidth="1"/>
    <col min="13822" max="13822" width="34.7109375" style="67" customWidth="1"/>
    <col min="13823" max="13825" width="5.7109375" style="67" customWidth="1"/>
    <col min="13826" max="13826" width="5.140625" style="67" customWidth="1"/>
    <col min="13827" max="13827" width="34.7109375" style="67" customWidth="1"/>
    <col min="13828" max="13830" width="5.7109375" style="67" customWidth="1"/>
    <col min="13831" max="13831" width="25.5703125" style="67" customWidth="1"/>
    <col min="13832" max="14076" width="9.140625" style="67"/>
    <col min="14077" max="14077" width="4" style="67" customWidth="1"/>
    <col min="14078" max="14078" width="34.7109375" style="67" customWidth="1"/>
    <col min="14079" max="14081" width="5.7109375" style="67" customWidth="1"/>
    <col min="14082" max="14082" width="5.140625" style="67" customWidth="1"/>
    <col min="14083" max="14083" width="34.7109375" style="67" customWidth="1"/>
    <col min="14084" max="14086" width="5.7109375" style="67" customWidth="1"/>
    <col min="14087" max="14087" width="25.5703125" style="67" customWidth="1"/>
    <col min="14088" max="14332" width="9.140625" style="67"/>
    <col min="14333" max="14333" width="4" style="67" customWidth="1"/>
    <col min="14334" max="14334" width="34.7109375" style="67" customWidth="1"/>
    <col min="14335" max="14337" width="5.7109375" style="67" customWidth="1"/>
    <col min="14338" max="14338" width="5.140625" style="67" customWidth="1"/>
    <col min="14339" max="14339" width="34.7109375" style="67" customWidth="1"/>
    <col min="14340" max="14342" width="5.7109375" style="67" customWidth="1"/>
    <col min="14343" max="14343" width="25.5703125" style="67" customWidth="1"/>
    <col min="14344" max="14588" width="9.140625" style="67"/>
    <col min="14589" max="14589" width="4" style="67" customWidth="1"/>
    <col min="14590" max="14590" width="34.7109375" style="67" customWidth="1"/>
    <col min="14591" max="14593" width="5.7109375" style="67" customWidth="1"/>
    <col min="14594" max="14594" width="5.140625" style="67" customWidth="1"/>
    <col min="14595" max="14595" width="34.7109375" style="67" customWidth="1"/>
    <col min="14596" max="14598" width="5.7109375" style="67" customWidth="1"/>
    <col min="14599" max="14599" width="25.5703125" style="67" customWidth="1"/>
    <col min="14600" max="14844" width="9.140625" style="67"/>
    <col min="14845" max="14845" width="4" style="67" customWidth="1"/>
    <col min="14846" max="14846" width="34.7109375" style="67" customWidth="1"/>
    <col min="14847" max="14849" width="5.7109375" style="67" customWidth="1"/>
    <col min="14850" max="14850" width="5.140625" style="67" customWidth="1"/>
    <col min="14851" max="14851" width="34.7109375" style="67" customWidth="1"/>
    <col min="14852" max="14854" width="5.7109375" style="67" customWidth="1"/>
    <col min="14855" max="14855" width="25.5703125" style="67" customWidth="1"/>
    <col min="14856" max="15100" width="9.140625" style="67"/>
    <col min="15101" max="15101" width="4" style="67" customWidth="1"/>
    <col min="15102" max="15102" width="34.7109375" style="67" customWidth="1"/>
    <col min="15103" max="15105" width="5.7109375" style="67" customWidth="1"/>
    <col min="15106" max="15106" width="5.140625" style="67" customWidth="1"/>
    <col min="15107" max="15107" width="34.7109375" style="67" customWidth="1"/>
    <col min="15108" max="15110" width="5.7109375" style="67" customWidth="1"/>
    <col min="15111" max="15111" width="25.5703125" style="67" customWidth="1"/>
    <col min="15112" max="15356" width="9.140625" style="67"/>
    <col min="15357" max="15357" width="4" style="67" customWidth="1"/>
    <col min="15358" max="15358" width="34.7109375" style="67" customWidth="1"/>
    <col min="15359" max="15361" width="5.7109375" style="67" customWidth="1"/>
    <col min="15362" max="15362" width="5.140625" style="67" customWidth="1"/>
    <col min="15363" max="15363" width="34.7109375" style="67" customWidth="1"/>
    <col min="15364" max="15366" width="5.7109375" style="67" customWidth="1"/>
    <col min="15367" max="15367" width="25.5703125" style="67" customWidth="1"/>
    <col min="15368" max="15612" width="9.140625" style="67"/>
    <col min="15613" max="15613" width="4" style="67" customWidth="1"/>
    <col min="15614" max="15614" width="34.7109375" style="67" customWidth="1"/>
    <col min="15615" max="15617" width="5.7109375" style="67" customWidth="1"/>
    <col min="15618" max="15618" width="5.140625" style="67" customWidth="1"/>
    <col min="15619" max="15619" width="34.7109375" style="67" customWidth="1"/>
    <col min="15620" max="15622" width="5.7109375" style="67" customWidth="1"/>
    <col min="15623" max="15623" width="25.5703125" style="67" customWidth="1"/>
    <col min="15624" max="15868" width="9.140625" style="67"/>
    <col min="15869" max="15869" width="4" style="67" customWidth="1"/>
    <col min="15870" max="15870" width="34.7109375" style="67" customWidth="1"/>
    <col min="15871" max="15873" width="5.7109375" style="67" customWidth="1"/>
    <col min="15874" max="15874" width="5.140625" style="67" customWidth="1"/>
    <col min="15875" max="15875" width="34.7109375" style="67" customWidth="1"/>
    <col min="15876" max="15878" width="5.7109375" style="67" customWidth="1"/>
    <col min="15879" max="15879" width="25.5703125" style="67" customWidth="1"/>
    <col min="15880" max="16124" width="9.140625" style="67"/>
    <col min="16125" max="16125" width="4" style="67" customWidth="1"/>
    <col min="16126" max="16126" width="34.7109375" style="67" customWidth="1"/>
    <col min="16127" max="16129" width="5.7109375" style="67" customWidth="1"/>
    <col min="16130" max="16130" width="5.140625" style="67" customWidth="1"/>
    <col min="16131" max="16131" width="34.7109375" style="67" customWidth="1"/>
    <col min="16132" max="16134" width="5.7109375" style="67" customWidth="1"/>
    <col min="16135" max="16135" width="25.5703125" style="67" customWidth="1"/>
    <col min="16136" max="16384" width="9.140625" style="67"/>
  </cols>
  <sheetData>
    <row r="1" spans="1:15">
      <c r="A1" s="135"/>
      <c r="B1" s="136"/>
      <c r="C1" s="137"/>
      <c r="D1" s="138"/>
      <c r="E1" s="138"/>
      <c r="F1" s="138"/>
      <c r="G1" s="138"/>
      <c r="H1" s="138"/>
    </row>
    <row r="2" spans="1:15" ht="26.25">
      <c r="A2" s="62"/>
      <c r="B2" s="104" t="s">
        <v>20</v>
      </c>
      <c r="C2" s="63"/>
      <c r="D2" s="64"/>
      <c r="E2" s="65"/>
      <c r="F2" s="64"/>
      <c r="G2" s="64"/>
      <c r="H2" s="145"/>
      <c r="I2" s="64"/>
      <c r="J2" s="66"/>
      <c r="K2" s="66"/>
      <c r="L2" s="66"/>
      <c r="M2" s="66"/>
      <c r="N2" s="66"/>
      <c r="O2" s="66"/>
    </row>
    <row r="3" spans="1:15" ht="20.25">
      <c r="A3" s="68"/>
      <c r="B3" s="69"/>
      <c r="C3" s="70"/>
      <c r="D3" s="71"/>
      <c r="E3" s="71"/>
      <c r="F3" s="71"/>
      <c r="G3" s="72"/>
      <c r="H3" s="138"/>
    </row>
    <row r="4" spans="1:15" ht="26.25">
      <c r="A4" s="73"/>
      <c r="B4" s="140" t="s">
        <v>62</v>
      </c>
      <c r="C4" s="141"/>
      <c r="D4" s="139"/>
      <c r="E4" s="64"/>
      <c r="F4" s="64"/>
      <c r="G4" s="72"/>
      <c r="H4" s="138"/>
    </row>
    <row r="5" spans="1:15" ht="17.25" thickBot="1">
      <c r="A5" s="74"/>
      <c r="B5" s="75"/>
      <c r="C5" s="149"/>
      <c r="D5" s="71"/>
      <c r="E5" s="71"/>
      <c r="F5" s="71"/>
      <c r="G5" s="71"/>
      <c r="H5" s="138"/>
    </row>
    <row r="6" spans="1:15" ht="21" customHeight="1">
      <c r="A6" s="62">
        <v>1</v>
      </c>
      <c r="B6" s="99" t="s">
        <v>41</v>
      </c>
      <c r="C6" s="147">
        <v>246</v>
      </c>
      <c r="D6" s="77">
        <v>13</v>
      </c>
      <c r="E6" s="77"/>
      <c r="F6" s="77"/>
      <c r="G6" s="62"/>
      <c r="H6" s="138"/>
    </row>
    <row r="7" spans="1:15" ht="21" customHeight="1" thickBot="1">
      <c r="A7" s="78">
        <v>4</v>
      </c>
      <c r="B7" s="154" t="s">
        <v>40</v>
      </c>
      <c r="C7" s="155">
        <v>138</v>
      </c>
      <c r="D7" s="79">
        <v>14</v>
      </c>
      <c r="E7" s="77" t="s">
        <v>63</v>
      </c>
      <c r="F7" s="77"/>
      <c r="G7" s="62"/>
      <c r="H7" s="138"/>
    </row>
    <row r="8" spans="1:15" ht="21" customHeight="1" thickBot="1">
      <c r="A8" s="62"/>
      <c r="B8" s="80"/>
      <c r="C8" s="77"/>
      <c r="D8" s="77"/>
      <c r="E8" s="150" t="s">
        <v>41</v>
      </c>
      <c r="F8" s="151">
        <v>198</v>
      </c>
      <c r="G8" s="81">
        <v>11</v>
      </c>
      <c r="H8" s="138"/>
    </row>
    <row r="9" spans="1:15" ht="21" customHeight="1" thickBot="1">
      <c r="A9" s="78"/>
      <c r="B9" s="80"/>
      <c r="C9" s="77"/>
      <c r="D9" s="77"/>
      <c r="E9" s="152" t="s">
        <v>39</v>
      </c>
      <c r="F9" s="153">
        <v>173</v>
      </c>
      <c r="G9" s="81">
        <v>12</v>
      </c>
      <c r="H9" s="138"/>
    </row>
    <row r="10" spans="1:15" ht="21" customHeight="1" thickBot="1">
      <c r="A10" s="78">
        <v>2</v>
      </c>
      <c r="B10" s="100" t="s">
        <v>39</v>
      </c>
      <c r="C10" s="148">
        <v>214</v>
      </c>
      <c r="D10" s="82">
        <v>15</v>
      </c>
      <c r="E10" s="83"/>
      <c r="F10" s="77"/>
      <c r="G10" s="62"/>
      <c r="H10" s="138"/>
    </row>
    <row r="11" spans="1:15" ht="21.75" customHeight="1" thickBot="1">
      <c r="A11" s="78">
        <v>3</v>
      </c>
      <c r="B11" s="156" t="s">
        <v>37</v>
      </c>
      <c r="C11" s="157">
        <v>204</v>
      </c>
      <c r="D11" s="77">
        <v>16</v>
      </c>
      <c r="E11" s="80"/>
      <c r="F11" s="77"/>
      <c r="G11" s="62"/>
      <c r="H11" s="138"/>
    </row>
    <row r="12" spans="1:15" ht="18">
      <c r="A12" s="72"/>
      <c r="B12" s="84"/>
      <c r="C12" s="85"/>
      <c r="D12" s="62"/>
      <c r="E12" s="73"/>
      <c r="F12" s="86"/>
      <c r="G12" s="62"/>
      <c r="H12" s="138"/>
    </row>
    <row r="13" spans="1:15" ht="18">
      <c r="A13" s="109"/>
      <c r="B13" s="110"/>
      <c r="C13" s="111"/>
      <c r="D13" s="112"/>
      <c r="E13" s="113"/>
      <c r="F13" s="114"/>
      <c r="G13" s="133" t="s">
        <v>58</v>
      </c>
      <c r="H13" s="138"/>
    </row>
    <row r="14" spans="1:15" ht="18.75" customHeight="1">
      <c r="A14" s="109"/>
      <c r="B14" s="116"/>
      <c r="C14" s="117"/>
      <c r="D14" s="118"/>
      <c r="E14" s="119"/>
      <c r="F14" s="120"/>
      <c r="G14" s="134" t="s">
        <v>57</v>
      </c>
      <c r="H14" s="138"/>
    </row>
    <row r="15" spans="1:15" ht="18">
      <c r="A15" s="109"/>
      <c r="B15" s="121"/>
      <c r="C15" s="122"/>
      <c r="D15" s="118"/>
      <c r="E15" s="119"/>
      <c r="F15" s="120"/>
      <c r="G15" s="108" t="s">
        <v>59</v>
      </c>
      <c r="H15" s="138"/>
    </row>
    <row r="16" spans="1:15" ht="18">
      <c r="A16" s="112"/>
      <c r="B16" s="123"/>
      <c r="C16" s="124"/>
      <c r="D16" s="105"/>
      <c r="E16" s="106"/>
      <c r="F16" s="105"/>
      <c r="G16" s="112"/>
      <c r="H16" s="138"/>
    </row>
    <row r="17" spans="1:8" ht="18">
      <c r="A17" s="125"/>
      <c r="B17" s="123"/>
      <c r="C17" s="124"/>
      <c r="D17" s="105"/>
      <c r="E17" s="106"/>
      <c r="F17" s="105"/>
      <c r="G17" s="112"/>
      <c r="H17" s="138"/>
    </row>
    <row r="18" spans="1:8" ht="18">
      <c r="A18" s="112"/>
      <c r="B18" s="106"/>
      <c r="C18" s="105"/>
      <c r="D18" s="105"/>
      <c r="E18" s="123"/>
      <c r="F18" s="124"/>
      <c r="G18" s="126"/>
      <c r="H18" s="138"/>
    </row>
    <row r="19" spans="1:8" ht="18">
      <c r="A19" s="125"/>
      <c r="B19" s="106"/>
      <c r="C19" s="105"/>
      <c r="D19" s="105"/>
      <c r="E19" s="123"/>
      <c r="F19" s="124"/>
      <c r="G19" s="126"/>
      <c r="H19" s="138"/>
    </row>
    <row r="20" spans="1:8" ht="18">
      <c r="A20" s="125"/>
      <c r="B20" s="123"/>
      <c r="C20" s="124"/>
      <c r="D20" s="105"/>
      <c r="E20" s="106"/>
      <c r="F20" s="105"/>
      <c r="G20" s="115"/>
      <c r="H20" s="138"/>
    </row>
    <row r="21" spans="1:8" ht="18">
      <c r="A21" s="125"/>
      <c r="B21" s="123"/>
      <c r="C21" s="124"/>
      <c r="D21" s="105"/>
      <c r="E21" s="106"/>
      <c r="F21" s="107"/>
      <c r="G21" s="115"/>
      <c r="H21" s="138"/>
    </row>
    <row r="22" spans="1:8">
      <c r="A22" s="127"/>
      <c r="B22" s="119"/>
      <c r="C22" s="128"/>
      <c r="D22" s="129"/>
      <c r="E22" s="129"/>
      <c r="F22" s="129"/>
      <c r="G22" s="115"/>
      <c r="H22" s="138"/>
    </row>
    <row r="23" spans="1:8">
      <c r="A23" s="127"/>
      <c r="B23" s="113"/>
      <c r="C23" s="130"/>
      <c r="D23" s="131"/>
      <c r="E23" s="131"/>
      <c r="F23" s="131"/>
      <c r="G23" s="115"/>
      <c r="H23" s="138"/>
    </row>
    <row r="24" spans="1:8">
      <c r="A24" s="127"/>
      <c r="B24" s="113"/>
      <c r="C24" s="130"/>
      <c r="D24" s="131"/>
      <c r="E24" s="131"/>
      <c r="F24" s="131"/>
      <c r="G24" s="131"/>
    </row>
    <row r="25" spans="1:8">
      <c r="A25" s="125"/>
      <c r="B25" s="115"/>
      <c r="C25" s="132"/>
      <c r="D25" s="109"/>
      <c r="E25" s="109"/>
      <c r="F25" s="109"/>
      <c r="G25" s="109"/>
    </row>
    <row r="26" spans="1:8">
      <c r="A26" s="125"/>
      <c r="B26" s="115"/>
      <c r="C26" s="132"/>
      <c r="D26" s="109"/>
      <c r="E26" s="109"/>
      <c r="F26" s="109"/>
      <c r="G26" s="109"/>
    </row>
    <row r="27" spans="1:8">
      <c r="A27" s="125"/>
      <c r="B27" s="115"/>
      <c r="C27" s="132"/>
      <c r="D27" s="109"/>
      <c r="E27" s="109"/>
      <c r="F27" s="109"/>
      <c r="G27" s="109"/>
    </row>
  </sheetData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3:O41"/>
  <sheetViews>
    <sheetView zoomScale="150" zoomScaleNormal="150" workbookViewId="0">
      <selection activeCell="A14" sqref="A14"/>
    </sheetView>
  </sheetViews>
  <sheetFormatPr defaultRowHeight="15"/>
  <cols>
    <col min="4" max="4" width="17.5703125" customWidth="1"/>
  </cols>
  <sheetData>
    <row r="3" spans="2:15">
      <c r="C3" s="13"/>
      <c r="D3" s="13"/>
      <c r="E3" s="13" t="s">
        <v>20</v>
      </c>
      <c r="F3" s="13"/>
      <c r="G3" s="13"/>
      <c r="H3" s="13"/>
      <c r="I3" s="14"/>
      <c r="J3" s="15"/>
      <c r="K3" s="12"/>
      <c r="L3" s="12"/>
      <c r="M3" s="12" t="s">
        <v>66</v>
      </c>
    </row>
    <row r="5" spans="2:15" ht="15.75">
      <c r="B5" s="162" t="s">
        <v>0</v>
      </c>
      <c r="C5" s="162" t="s">
        <v>1</v>
      </c>
      <c r="D5" s="163" t="s">
        <v>2</v>
      </c>
      <c r="E5" s="162" t="s">
        <v>67</v>
      </c>
      <c r="F5" s="162" t="s">
        <v>5</v>
      </c>
      <c r="G5" s="162" t="s">
        <v>6</v>
      </c>
      <c r="H5" s="162" t="s">
        <v>7</v>
      </c>
      <c r="I5" s="162" t="s">
        <v>8</v>
      </c>
      <c r="J5" s="162" t="s">
        <v>9</v>
      </c>
      <c r="K5" s="162" t="s">
        <v>10</v>
      </c>
      <c r="L5" s="162" t="s">
        <v>11</v>
      </c>
      <c r="M5" s="164" t="s">
        <v>68</v>
      </c>
      <c r="N5" s="164" t="s">
        <v>69</v>
      </c>
      <c r="O5" s="164" t="s">
        <v>70</v>
      </c>
    </row>
    <row r="6" spans="2:15">
      <c r="B6" s="284">
        <v>1</v>
      </c>
      <c r="C6" s="165">
        <v>102</v>
      </c>
      <c r="D6" s="179" t="s">
        <v>71</v>
      </c>
      <c r="E6" s="165">
        <v>0</v>
      </c>
      <c r="F6" s="165">
        <v>154</v>
      </c>
      <c r="G6" s="165">
        <v>140</v>
      </c>
      <c r="H6" s="165">
        <v>167</v>
      </c>
      <c r="I6" s="165">
        <v>114</v>
      </c>
      <c r="J6" s="165">
        <v>126</v>
      </c>
      <c r="K6" s="165">
        <v>165</v>
      </c>
      <c r="L6" s="167">
        <f>SUM(E6:K6)</f>
        <v>866</v>
      </c>
      <c r="M6" s="285">
        <f>L6+L7</f>
        <v>1856</v>
      </c>
      <c r="N6" s="168">
        <f>AVERAGE(F6:K6)</f>
        <v>144.33333333333334</v>
      </c>
      <c r="O6" s="288">
        <v>0</v>
      </c>
    </row>
    <row r="7" spans="2:15">
      <c r="B7" s="284"/>
      <c r="C7" s="165">
        <v>301</v>
      </c>
      <c r="D7" s="179" t="s">
        <v>72</v>
      </c>
      <c r="E7" s="165">
        <v>60</v>
      </c>
      <c r="F7" s="165">
        <v>125</v>
      </c>
      <c r="G7" s="165">
        <v>201</v>
      </c>
      <c r="H7" s="165">
        <v>160</v>
      </c>
      <c r="I7" s="165">
        <v>144</v>
      </c>
      <c r="J7" s="165">
        <v>151</v>
      </c>
      <c r="K7" s="165">
        <v>149</v>
      </c>
      <c r="L7" s="167">
        <f>SUM(E7:K7)</f>
        <v>990</v>
      </c>
      <c r="M7" s="286"/>
      <c r="N7" s="168">
        <f>AVERAGE(F7:K7)</f>
        <v>155</v>
      </c>
      <c r="O7" s="289"/>
    </row>
    <row r="8" spans="2:15">
      <c r="B8" s="284"/>
      <c r="C8" s="167"/>
      <c r="D8" s="180" t="s">
        <v>35</v>
      </c>
      <c r="E8" s="169"/>
      <c r="F8" s="167">
        <f t="shared" ref="F8:K8" si="0">F7+F6</f>
        <v>279</v>
      </c>
      <c r="G8" s="170">
        <f t="shared" si="0"/>
        <v>341</v>
      </c>
      <c r="H8" s="170">
        <f t="shared" si="0"/>
        <v>327</v>
      </c>
      <c r="I8" s="170">
        <f t="shared" si="0"/>
        <v>258</v>
      </c>
      <c r="J8" s="170">
        <f t="shared" si="0"/>
        <v>277</v>
      </c>
      <c r="K8" s="170">
        <f t="shared" si="0"/>
        <v>314</v>
      </c>
      <c r="L8" s="170"/>
      <c r="M8" s="287"/>
      <c r="N8" s="168"/>
      <c r="O8" s="290"/>
    </row>
    <row r="9" spans="2:15" ht="18">
      <c r="B9" s="171"/>
      <c r="C9" s="172"/>
      <c r="D9" s="181"/>
      <c r="E9" s="173"/>
      <c r="F9" s="174"/>
      <c r="G9" s="174"/>
      <c r="H9" s="174"/>
      <c r="I9" s="174"/>
      <c r="J9" s="174"/>
      <c r="K9" s="174"/>
      <c r="L9" s="174"/>
      <c r="M9" s="175"/>
      <c r="N9" s="176"/>
      <c r="O9" s="177"/>
    </row>
    <row r="10" spans="2:15">
      <c r="B10" s="284">
        <v>2</v>
      </c>
      <c r="C10" s="166">
        <v>103</v>
      </c>
      <c r="D10" s="179" t="s">
        <v>78</v>
      </c>
      <c r="E10" s="165">
        <v>0</v>
      </c>
      <c r="F10" s="165">
        <v>87</v>
      </c>
      <c r="G10" s="165">
        <v>128</v>
      </c>
      <c r="H10" s="165">
        <v>104</v>
      </c>
      <c r="I10" s="165">
        <v>81</v>
      </c>
      <c r="J10" s="165">
        <v>85</v>
      </c>
      <c r="K10" s="165">
        <v>97</v>
      </c>
      <c r="L10" s="167">
        <f>SUM(E10:K10)</f>
        <v>582</v>
      </c>
      <c r="M10" s="285">
        <f>L10+L11</f>
        <v>1730</v>
      </c>
      <c r="N10" s="168">
        <f>AVERAGE(F10:K10)</f>
        <v>97</v>
      </c>
      <c r="O10" s="288">
        <f>M6-M10</f>
        <v>126</v>
      </c>
    </row>
    <row r="11" spans="2:15">
      <c r="B11" s="284"/>
      <c r="C11" s="165">
        <v>303</v>
      </c>
      <c r="D11" s="179" t="s">
        <v>79</v>
      </c>
      <c r="E11" s="165">
        <v>0</v>
      </c>
      <c r="F11" s="165">
        <v>256</v>
      </c>
      <c r="G11" s="165">
        <v>210</v>
      </c>
      <c r="H11" s="165">
        <v>203</v>
      </c>
      <c r="I11" s="165">
        <v>154</v>
      </c>
      <c r="J11" s="165">
        <v>168</v>
      </c>
      <c r="K11" s="165">
        <v>157</v>
      </c>
      <c r="L11" s="167">
        <f>SUM(E11:K11)</f>
        <v>1148</v>
      </c>
      <c r="M11" s="286"/>
      <c r="N11" s="168">
        <f>AVERAGE(F11:K11)</f>
        <v>191.33333333333334</v>
      </c>
      <c r="O11" s="289"/>
    </row>
    <row r="12" spans="2:15">
      <c r="B12" s="284"/>
      <c r="C12" s="178"/>
      <c r="D12" s="180" t="s">
        <v>75</v>
      </c>
      <c r="E12" s="169"/>
      <c r="F12" s="167">
        <f t="shared" ref="F12:K12" si="1">F11+F10</f>
        <v>343</v>
      </c>
      <c r="G12" s="170">
        <f t="shared" si="1"/>
        <v>338</v>
      </c>
      <c r="H12" s="170">
        <f t="shared" si="1"/>
        <v>307</v>
      </c>
      <c r="I12" s="170">
        <f t="shared" si="1"/>
        <v>235</v>
      </c>
      <c r="J12" s="170">
        <f t="shared" si="1"/>
        <v>253</v>
      </c>
      <c r="K12" s="170">
        <f t="shared" si="1"/>
        <v>254</v>
      </c>
      <c r="L12" s="170"/>
      <c r="M12" s="287"/>
      <c r="N12" s="168"/>
      <c r="O12" s="290"/>
    </row>
    <row r="13" spans="2:15" ht="18">
      <c r="B13" s="171"/>
      <c r="C13" s="172"/>
      <c r="D13" s="181"/>
      <c r="E13" s="173"/>
      <c r="F13" s="174"/>
      <c r="G13" s="174"/>
      <c r="H13" s="174"/>
      <c r="I13" s="174"/>
      <c r="J13" s="174"/>
      <c r="K13" s="174"/>
      <c r="L13" s="174"/>
      <c r="M13" s="175"/>
      <c r="N13" s="176"/>
      <c r="O13" s="177"/>
    </row>
    <row r="14" spans="2:15">
      <c r="B14" s="284">
        <v>3</v>
      </c>
      <c r="C14" s="165">
        <v>104</v>
      </c>
      <c r="D14" s="179" t="s">
        <v>77</v>
      </c>
      <c r="E14" s="165">
        <v>0</v>
      </c>
      <c r="F14" s="165">
        <v>84</v>
      </c>
      <c r="G14" s="165">
        <v>112</v>
      </c>
      <c r="H14" s="165">
        <v>97</v>
      </c>
      <c r="I14" s="165">
        <v>89</v>
      </c>
      <c r="J14" s="165">
        <v>84</v>
      </c>
      <c r="K14" s="165">
        <v>119</v>
      </c>
      <c r="L14" s="167">
        <f>SUM(E14:K14)</f>
        <v>585</v>
      </c>
      <c r="M14" s="285">
        <f>L14+L15</f>
        <v>1676</v>
      </c>
      <c r="N14" s="168">
        <f>AVERAGE(F14:K14)</f>
        <v>97.5</v>
      </c>
      <c r="O14" s="288">
        <f>M6-M14</f>
        <v>180</v>
      </c>
    </row>
    <row r="15" spans="2:15">
      <c r="B15" s="284"/>
      <c r="C15" s="166">
        <v>305</v>
      </c>
      <c r="D15" s="179" t="s">
        <v>76</v>
      </c>
      <c r="E15" s="165">
        <v>60</v>
      </c>
      <c r="F15" s="165">
        <v>189</v>
      </c>
      <c r="G15" s="165">
        <v>215</v>
      </c>
      <c r="H15" s="165">
        <v>125</v>
      </c>
      <c r="I15" s="165">
        <v>146</v>
      </c>
      <c r="J15" s="165">
        <v>177</v>
      </c>
      <c r="K15" s="165">
        <v>179</v>
      </c>
      <c r="L15" s="167">
        <f>SUM(E15:K15)</f>
        <v>1091</v>
      </c>
      <c r="M15" s="286"/>
      <c r="N15" s="168">
        <f>AVERAGE(F15:K15)</f>
        <v>171.83333333333334</v>
      </c>
      <c r="O15" s="289"/>
    </row>
    <row r="16" spans="2:15">
      <c r="B16" s="284"/>
      <c r="C16" s="178"/>
      <c r="D16" s="180" t="s">
        <v>75</v>
      </c>
      <c r="E16" s="169"/>
      <c r="F16" s="167">
        <f t="shared" ref="F16:K16" si="2">F15+F14</f>
        <v>273</v>
      </c>
      <c r="G16" s="170">
        <f t="shared" si="2"/>
        <v>327</v>
      </c>
      <c r="H16" s="170">
        <f t="shared" si="2"/>
        <v>222</v>
      </c>
      <c r="I16" s="170">
        <f t="shared" si="2"/>
        <v>235</v>
      </c>
      <c r="J16" s="170">
        <f t="shared" si="2"/>
        <v>261</v>
      </c>
      <c r="K16" s="170">
        <f t="shared" si="2"/>
        <v>298</v>
      </c>
      <c r="L16" s="170"/>
      <c r="M16" s="287"/>
      <c r="N16" s="168"/>
      <c r="O16" s="290"/>
    </row>
    <row r="17" spans="2:15" ht="18">
      <c r="B17" s="171"/>
      <c r="C17" s="172"/>
      <c r="D17" s="181"/>
      <c r="E17" s="173"/>
      <c r="F17" s="174"/>
      <c r="G17" s="174"/>
      <c r="H17" s="174"/>
      <c r="I17" s="174"/>
      <c r="J17" s="174"/>
      <c r="K17" s="174"/>
      <c r="L17" s="174"/>
      <c r="M17" s="175"/>
      <c r="N17" s="176"/>
      <c r="O17" s="177"/>
    </row>
    <row r="18" spans="2:15">
      <c r="B18" s="284">
        <v>4</v>
      </c>
      <c r="C18" s="165">
        <v>105</v>
      </c>
      <c r="D18" s="179" t="s">
        <v>74</v>
      </c>
      <c r="E18" s="165">
        <v>0</v>
      </c>
      <c r="F18" s="165">
        <v>65</v>
      </c>
      <c r="G18" s="165">
        <v>63</v>
      </c>
      <c r="H18" s="165">
        <v>84</v>
      </c>
      <c r="I18" s="165">
        <v>70</v>
      </c>
      <c r="J18" s="165">
        <v>56</v>
      </c>
      <c r="K18" s="165">
        <v>56</v>
      </c>
      <c r="L18" s="167">
        <f>SUM(E18:K18)</f>
        <v>394</v>
      </c>
      <c r="M18" s="285">
        <f>L18+L19</f>
        <v>1261</v>
      </c>
      <c r="N18" s="168">
        <f>AVERAGE(F18:K18)</f>
        <v>65.666666666666671</v>
      </c>
      <c r="O18" s="288">
        <f>M6-M18</f>
        <v>595</v>
      </c>
    </row>
    <row r="19" spans="2:15">
      <c r="B19" s="284"/>
      <c r="C19" s="165">
        <v>306</v>
      </c>
      <c r="D19" s="179" t="s">
        <v>73</v>
      </c>
      <c r="E19" s="165">
        <v>0</v>
      </c>
      <c r="F19" s="165">
        <v>143</v>
      </c>
      <c r="G19" s="165">
        <v>148</v>
      </c>
      <c r="H19" s="165">
        <v>155</v>
      </c>
      <c r="I19" s="165">
        <v>122</v>
      </c>
      <c r="J19" s="165">
        <v>134</v>
      </c>
      <c r="K19" s="165">
        <v>165</v>
      </c>
      <c r="L19" s="167">
        <f>SUM(E19:K19)</f>
        <v>867</v>
      </c>
      <c r="M19" s="286"/>
      <c r="N19" s="168">
        <f>AVERAGE(F19:K19)</f>
        <v>144.5</v>
      </c>
      <c r="O19" s="289"/>
    </row>
    <row r="20" spans="2:15">
      <c r="B20" s="284"/>
      <c r="C20" s="178"/>
      <c r="D20" s="180" t="s">
        <v>75</v>
      </c>
      <c r="E20" s="169"/>
      <c r="F20" s="167">
        <f t="shared" ref="F20:K20" si="3">F19+F18</f>
        <v>208</v>
      </c>
      <c r="G20" s="170">
        <f t="shared" si="3"/>
        <v>211</v>
      </c>
      <c r="H20" s="170">
        <f t="shared" si="3"/>
        <v>239</v>
      </c>
      <c r="I20" s="170">
        <f t="shared" si="3"/>
        <v>192</v>
      </c>
      <c r="J20" s="170">
        <f t="shared" si="3"/>
        <v>190</v>
      </c>
      <c r="K20" s="170">
        <f t="shared" si="3"/>
        <v>221</v>
      </c>
      <c r="L20" s="170"/>
      <c r="M20" s="287"/>
      <c r="N20" s="168"/>
      <c r="O20" s="290"/>
    </row>
    <row r="21" spans="2:15" ht="18">
      <c r="B21" s="171"/>
      <c r="C21" s="172"/>
      <c r="D21" s="182"/>
      <c r="E21" s="173"/>
      <c r="F21" s="174"/>
      <c r="G21" s="174"/>
      <c r="H21" s="174"/>
      <c r="I21" s="174"/>
      <c r="J21" s="174"/>
      <c r="K21" s="174"/>
      <c r="L21" s="174"/>
      <c r="M21" s="175"/>
      <c r="N21" s="176"/>
      <c r="O21" s="177"/>
    </row>
    <row r="24" spans="2:15">
      <c r="B24" s="221"/>
      <c r="C24" s="222"/>
      <c r="D24" s="223"/>
      <c r="E24" s="222"/>
      <c r="F24" s="222"/>
      <c r="G24" s="222"/>
      <c r="H24" s="222"/>
      <c r="I24" s="222"/>
      <c r="J24" s="222"/>
      <c r="K24" s="222"/>
      <c r="L24" s="222"/>
      <c r="M24" s="221"/>
    </row>
    <row r="25" spans="2:15">
      <c r="B25" s="221"/>
      <c r="C25" s="222"/>
      <c r="D25" s="223"/>
      <c r="E25" s="222"/>
      <c r="F25" s="222"/>
      <c r="G25" s="222"/>
      <c r="H25" s="222"/>
      <c r="I25" s="222"/>
      <c r="J25" s="222"/>
      <c r="K25" s="222"/>
      <c r="L25" s="222"/>
      <c r="M25" s="221"/>
    </row>
    <row r="26" spans="2:15">
      <c r="B26" s="221"/>
      <c r="C26" s="222"/>
      <c r="D26" s="224"/>
      <c r="E26" s="225"/>
      <c r="F26" s="222"/>
      <c r="G26" s="222"/>
      <c r="H26" s="222"/>
      <c r="I26" s="222"/>
      <c r="J26" s="222"/>
      <c r="K26" s="222"/>
      <c r="L26" s="222"/>
      <c r="M26" s="221"/>
    </row>
    <row r="27" spans="2:15">
      <c r="B27" s="221"/>
      <c r="C27" s="222"/>
      <c r="D27" s="223"/>
      <c r="E27" s="226"/>
      <c r="F27" s="222"/>
      <c r="G27" s="222"/>
      <c r="H27" s="222"/>
      <c r="I27" s="222"/>
      <c r="J27" s="222"/>
      <c r="K27" s="222"/>
      <c r="L27" s="222"/>
      <c r="M27" s="221"/>
    </row>
    <row r="28" spans="2:15">
      <c r="B28" s="221"/>
      <c r="C28" s="222"/>
      <c r="D28" s="223"/>
      <c r="E28" s="222"/>
      <c r="F28" s="222"/>
      <c r="G28" s="222"/>
      <c r="H28" s="222"/>
      <c r="I28" s="222"/>
      <c r="J28" s="222"/>
      <c r="K28" s="222"/>
      <c r="L28" s="222"/>
      <c r="M28" s="221"/>
    </row>
    <row r="29" spans="2:15">
      <c r="B29" s="221"/>
      <c r="C29" s="222"/>
      <c r="D29" s="223"/>
      <c r="E29" s="222"/>
      <c r="F29" s="222"/>
      <c r="G29" s="222"/>
      <c r="H29" s="222"/>
      <c r="I29" s="222"/>
      <c r="J29" s="222"/>
      <c r="K29" s="222"/>
      <c r="L29" s="222"/>
      <c r="M29" s="221"/>
    </row>
    <row r="30" spans="2:15">
      <c r="B30" s="221"/>
      <c r="C30" s="222"/>
      <c r="D30" s="224"/>
      <c r="E30" s="225"/>
      <c r="F30" s="222"/>
      <c r="G30" s="222"/>
      <c r="H30" s="222"/>
      <c r="I30" s="222"/>
      <c r="J30" s="222"/>
      <c r="K30" s="222"/>
      <c r="L30" s="222"/>
      <c r="M30" s="221"/>
    </row>
    <row r="31" spans="2:15">
      <c r="B31" s="221"/>
      <c r="C31" s="222"/>
      <c r="D31" s="223"/>
      <c r="E31" s="226"/>
      <c r="F31" s="222"/>
      <c r="G31" s="222"/>
      <c r="H31" s="222"/>
      <c r="I31" s="222"/>
      <c r="J31" s="222"/>
      <c r="K31" s="222"/>
      <c r="L31" s="222"/>
      <c r="M31" s="221"/>
    </row>
    <row r="32" spans="2:15">
      <c r="B32" s="221"/>
      <c r="C32" s="222"/>
      <c r="D32" s="223"/>
      <c r="E32" s="222"/>
      <c r="F32" s="222"/>
      <c r="G32" s="222"/>
      <c r="H32" s="222"/>
      <c r="I32" s="222"/>
      <c r="J32" s="222"/>
      <c r="K32" s="222"/>
      <c r="L32" s="222"/>
      <c r="M32" s="221"/>
    </row>
    <row r="33" spans="2:13">
      <c r="B33" s="221"/>
      <c r="C33" s="222"/>
      <c r="D33" s="223"/>
      <c r="E33" s="222"/>
      <c r="F33" s="222"/>
      <c r="G33" s="222"/>
      <c r="H33" s="222"/>
      <c r="I33" s="222"/>
      <c r="J33" s="222"/>
      <c r="K33" s="222"/>
      <c r="L33" s="222"/>
      <c r="M33" s="221"/>
    </row>
    <row r="34" spans="2:13">
      <c r="B34" s="221"/>
      <c r="C34" s="222"/>
      <c r="D34" s="224"/>
      <c r="E34" s="225"/>
      <c r="F34" s="222"/>
      <c r="G34" s="222"/>
      <c r="H34" s="222"/>
      <c r="I34" s="222"/>
      <c r="J34" s="222"/>
      <c r="K34" s="222"/>
      <c r="L34" s="222"/>
      <c r="M34" s="221"/>
    </row>
    <row r="35" spans="2:13">
      <c r="B35" s="221"/>
      <c r="C35" s="222"/>
      <c r="D35" s="223"/>
      <c r="E35" s="226"/>
      <c r="F35" s="222"/>
      <c r="G35" s="222"/>
      <c r="H35" s="222"/>
      <c r="I35" s="222"/>
      <c r="J35" s="222"/>
      <c r="K35" s="222"/>
      <c r="L35" s="222"/>
      <c r="M35" s="221"/>
    </row>
    <row r="36" spans="2:13">
      <c r="B36" s="221"/>
      <c r="C36" s="222"/>
      <c r="D36" s="223"/>
      <c r="E36" s="222"/>
      <c r="F36" s="222"/>
      <c r="G36" s="222"/>
      <c r="H36" s="222"/>
      <c r="I36" s="222"/>
      <c r="J36" s="222"/>
      <c r="K36" s="222"/>
      <c r="L36" s="222"/>
      <c r="M36" s="221"/>
    </row>
    <row r="37" spans="2:13">
      <c r="B37" s="221"/>
      <c r="C37" s="222"/>
      <c r="D37" s="223"/>
      <c r="E37" s="222"/>
      <c r="F37" s="222"/>
      <c r="G37" s="222"/>
      <c r="H37" s="222"/>
      <c r="I37" s="222"/>
      <c r="J37" s="222"/>
      <c r="K37" s="222"/>
      <c r="L37" s="222"/>
      <c r="M37" s="221"/>
    </row>
    <row r="38" spans="2:13">
      <c r="B38" s="221"/>
      <c r="C38" s="222"/>
      <c r="D38" s="224"/>
      <c r="E38" s="225"/>
      <c r="F38" s="222"/>
      <c r="G38" s="222"/>
      <c r="H38" s="222"/>
      <c r="I38" s="222"/>
      <c r="J38" s="222"/>
      <c r="K38" s="222"/>
      <c r="L38" s="222"/>
      <c r="M38" s="221"/>
    </row>
    <row r="39" spans="2:13"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</row>
    <row r="40" spans="2:13"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</row>
    <row r="41" spans="2:13"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</row>
  </sheetData>
  <mergeCells count="12">
    <mergeCell ref="B6:B8"/>
    <mergeCell ref="M6:M8"/>
    <mergeCell ref="O6:O8"/>
    <mergeCell ref="B10:B12"/>
    <mergeCell ref="M10:M12"/>
    <mergeCell ref="O10:O12"/>
    <mergeCell ref="B14:B16"/>
    <mergeCell ref="M14:M16"/>
    <mergeCell ref="O14:O16"/>
    <mergeCell ref="B18:B20"/>
    <mergeCell ref="M18:M20"/>
    <mergeCell ref="O18:O20"/>
  </mergeCells>
  <phoneticPr fontId="8" type="noConversion"/>
  <pageMargins left="0.70866141732283472" right="0.70866141732283472" top="0.78740157480314965" bottom="0.78740157480314965" header="0.31496062992125984" footer="0.31496062992125984"/>
  <pageSetup paperSize="9" scale="8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3:O39"/>
  <sheetViews>
    <sheetView zoomScale="150" zoomScaleNormal="150" workbookViewId="0">
      <selection sqref="A1:O3"/>
    </sheetView>
  </sheetViews>
  <sheetFormatPr defaultRowHeight="15"/>
  <cols>
    <col min="4" max="4" width="17.5703125" customWidth="1"/>
  </cols>
  <sheetData>
    <row r="3" spans="2:15">
      <c r="C3" s="13"/>
      <c r="D3" s="13"/>
      <c r="E3" s="13" t="s">
        <v>20</v>
      </c>
      <c r="F3" s="13"/>
      <c r="G3" s="13"/>
      <c r="H3" s="13"/>
      <c r="I3" s="14"/>
      <c r="J3" s="15"/>
      <c r="K3" s="12"/>
      <c r="L3" s="12"/>
      <c r="M3" s="12" t="s">
        <v>93</v>
      </c>
    </row>
    <row r="5" spans="2:15" ht="15.75">
      <c r="B5" s="162" t="s">
        <v>0</v>
      </c>
      <c r="C5" s="162" t="s">
        <v>1</v>
      </c>
      <c r="D5" s="163" t="s">
        <v>2</v>
      </c>
      <c r="E5" s="162" t="s">
        <v>67</v>
      </c>
      <c r="F5" s="162" t="s">
        <v>5</v>
      </c>
      <c r="G5" s="162" t="s">
        <v>6</v>
      </c>
      <c r="H5" s="162" t="s">
        <v>7</v>
      </c>
      <c r="I5" s="162" t="s">
        <v>8</v>
      </c>
      <c r="J5" s="162" t="s">
        <v>9</v>
      </c>
      <c r="K5" s="162" t="s">
        <v>10</v>
      </c>
      <c r="L5" s="162" t="s">
        <v>11</v>
      </c>
      <c r="M5" s="164" t="s">
        <v>68</v>
      </c>
      <c r="N5" s="164" t="s">
        <v>69</v>
      </c>
      <c r="O5" s="164" t="s">
        <v>70</v>
      </c>
    </row>
    <row r="6" spans="2:15">
      <c r="B6" s="284">
        <v>1</v>
      </c>
      <c r="C6" s="166">
        <v>207</v>
      </c>
      <c r="D6" s="179" t="s">
        <v>80</v>
      </c>
      <c r="E6" s="165">
        <v>0</v>
      </c>
      <c r="F6" s="165">
        <v>128</v>
      </c>
      <c r="G6" s="165">
        <v>178</v>
      </c>
      <c r="H6" s="165">
        <v>151</v>
      </c>
      <c r="I6" s="165">
        <v>160</v>
      </c>
      <c r="J6" s="165">
        <v>181</v>
      </c>
      <c r="K6" s="165">
        <v>175</v>
      </c>
      <c r="L6" s="167">
        <f>SUM(E6:K6)</f>
        <v>973</v>
      </c>
      <c r="M6" s="285">
        <f>L6+L7</f>
        <v>2030</v>
      </c>
      <c r="N6" s="168">
        <f>AVERAGE(F6:K6)</f>
        <v>162.16666666666666</v>
      </c>
      <c r="O6" s="288">
        <v>0</v>
      </c>
    </row>
    <row r="7" spans="2:15">
      <c r="B7" s="284"/>
      <c r="C7" s="165">
        <v>205</v>
      </c>
      <c r="D7" s="179" t="s">
        <v>81</v>
      </c>
      <c r="E7" s="165">
        <v>0</v>
      </c>
      <c r="F7" s="165">
        <v>144</v>
      </c>
      <c r="G7" s="165">
        <v>215</v>
      </c>
      <c r="H7" s="165">
        <v>163</v>
      </c>
      <c r="I7" s="165">
        <v>171</v>
      </c>
      <c r="J7" s="165">
        <v>197</v>
      </c>
      <c r="K7" s="165">
        <v>167</v>
      </c>
      <c r="L7" s="167">
        <f>SUM(E7:K7)</f>
        <v>1057</v>
      </c>
      <c r="M7" s="286"/>
      <c r="N7" s="168">
        <f>AVERAGE(F7:K7)</f>
        <v>176.16666666666666</v>
      </c>
      <c r="O7" s="289"/>
    </row>
    <row r="8" spans="2:15">
      <c r="B8" s="284"/>
      <c r="C8" s="167"/>
      <c r="D8" s="180" t="s">
        <v>75</v>
      </c>
      <c r="E8" s="169"/>
      <c r="F8" s="167">
        <f t="shared" ref="F8:K8" si="0">F7+F6</f>
        <v>272</v>
      </c>
      <c r="G8" s="170">
        <f t="shared" si="0"/>
        <v>393</v>
      </c>
      <c r="H8" s="170">
        <f t="shared" si="0"/>
        <v>314</v>
      </c>
      <c r="I8" s="170">
        <f t="shared" si="0"/>
        <v>331</v>
      </c>
      <c r="J8" s="170">
        <f t="shared" si="0"/>
        <v>378</v>
      </c>
      <c r="K8" s="170">
        <f t="shared" si="0"/>
        <v>342</v>
      </c>
      <c r="L8" s="170"/>
      <c r="M8" s="287"/>
      <c r="N8" s="168"/>
      <c r="O8" s="290"/>
    </row>
    <row r="9" spans="2:15" ht="18">
      <c r="B9" s="171"/>
      <c r="C9" s="172"/>
      <c r="D9" s="181"/>
      <c r="E9" s="173"/>
      <c r="F9" s="174"/>
      <c r="G9" s="174"/>
      <c r="H9" s="174"/>
      <c r="I9" s="174"/>
      <c r="J9" s="174"/>
      <c r="K9" s="174"/>
      <c r="L9" s="174"/>
      <c r="M9" s="175"/>
      <c r="N9" s="176"/>
      <c r="O9" s="177"/>
    </row>
    <row r="10" spans="2:15">
      <c r="B10" s="284">
        <v>2</v>
      </c>
      <c r="C10" s="165">
        <v>202</v>
      </c>
      <c r="D10" s="179" t="s">
        <v>86</v>
      </c>
      <c r="E10" s="165">
        <v>0</v>
      </c>
      <c r="F10" s="165">
        <v>157</v>
      </c>
      <c r="G10" s="165">
        <v>114</v>
      </c>
      <c r="H10" s="165">
        <v>145</v>
      </c>
      <c r="I10" s="165">
        <v>181</v>
      </c>
      <c r="J10" s="165">
        <v>146</v>
      </c>
      <c r="K10" s="165">
        <v>149</v>
      </c>
      <c r="L10" s="167">
        <f>SUM(E10:K10)</f>
        <v>892</v>
      </c>
      <c r="M10" s="285">
        <f>L10+L11</f>
        <v>1894</v>
      </c>
      <c r="N10" s="168">
        <f>AVERAGE(F10:K10)</f>
        <v>148.66666666666666</v>
      </c>
      <c r="O10" s="288">
        <f>M6-M10</f>
        <v>136</v>
      </c>
    </row>
    <row r="11" spans="2:15">
      <c r="B11" s="284"/>
      <c r="C11" s="165">
        <v>203</v>
      </c>
      <c r="D11" s="179" t="s">
        <v>87</v>
      </c>
      <c r="E11" s="165">
        <v>60</v>
      </c>
      <c r="F11" s="165">
        <v>159</v>
      </c>
      <c r="G11" s="165">
        <v>207</v>
      </c>
      <c r="H11" s="165">
        <v>125</v>
      </c>
      <c r="I11" s="165">
        <v>149</v>
      </c>
      <c r="J11" s="165">
        <v>150</v>
      </c>
      <c r="K11" s="165">
        <v>152</v>
      </c>
      <c r="L11" s="167">
        <f>SUM(E11:K11)</f>
        <v>1002</v>
      </c>
      <c r="M11" s="286"/>
      <c r="N11" s="168">
        <f>AVERAGE(F11:K11)</f>
        <v>157</v>
      </c>
      <c r="O11" s="289"/>
    </row>
    <row r="12" spans="2:15">
      <c r="B12" s="284"/>
      <c r="C12" s="178"/>
      <c r="D12" s="180" t="s">
        <v>35</v>
      </c>
      <c r="E12" s="169"/>
      <c r="F12" s="167">
        <f t="shared" ref="F12:K12" si="1">F11+F10</f>
        <v>316</v>
      </c>
      <c r="G12" s="170">
        <f t="shared" si="1"/>
        <v>321</v>
      </c>
      <c r="H12" s="170">
        <f t="shared" si="1"/>
        <v>270</v>
      </c>
      <c r="I12" s="170">
        <f t="shared" si="1"/>
        <v>330</v>
      </c>
      <c r="J12" s="170">
        <f t="shared" si="1"/>
        <v>296</v>
      </c>
      <c r="K12" s="170">
        <f t="shared" si="1"/>
        <v>301</v>
      </c>
      <c r="L12" s="170"/>
      <c r="M12" s="287"/>
      <c r="N12" s="168"/>
      <c r="O12" s="290"/>
    </row>
    <row r="13" spans="2:15" ht="18">
      <c r="B13" s="171"/>
      <c r="C13" s="172"/>
      <c r="D13" s="181"/>
      <c r="E13" s="173"/>
      <c r="F13" s="174"/>
      <c r="G13" s="174"/>
      <c r="H13" s="174"/>
      <c r="I13" s="174"/>
      <c r="J13" s="174"/>
      <c r="K13" s="174"/>
      <c r="L13" s="174"/>
      <c r="M13" s="175"/>
      <c r="N13" s="176"/>
      <c r="O13" s="177"/>
    </row>
    <row r="14" spans="2:15">
      <c r="B14" s="284">
        <v>3</v>
      </c>
      <c r="C14" s="165">
        <v>209</v>
      </c>
      <c r="D14" s="179" t="s">
        <v>82</v>
      </c>
      <c r="E14" s="165">
        <v>0</v>
      </c>
      <c r="F14" s="165">
        <v>128</v>
      </c>
      <c r="G14" s="165">
        <v>155</v>
      </c>
      <c r="H14" s="165">
        <v>140</v>
      </c>
      <c r="I14" s="165">
        <v>211</v>
      </c>
      <c r="J14" s="165">
        <v>189</v>
      </c>
      <c r="K14" s="165">
        <v>141</v>
      </c>
      <c r="L14" s="167">
        <f>SUM(E14:K14)</f>
        <v>964</v>
      </c>
      <c r="M14" s="285">
        <f>L14+L15</f>
        <v>1750</v>
      </c>
      <c r="N14" s="168">
        <f>AVERAGE(F14:K14)</f>
        <v>160.66666666666666</v>
      </c>
      <c r="O14" s="288">
        <f>M6-M14</f>
        <v>280</v>
      </c>
    </row>
    <row r="15" spans="2:15">
      <c r="B15" s="284"/>
      <c r="C15" s="166">
        <v>206</v>
      </c>
      <c r="D15" s="179" t="s">
        <v>83</v>
      </c>
      <c r="E15" s="165">
        <v>0</v>
      </c>
      <c r="F15" s="165">
        <v>171</v>
      </c>
      <c r="G15" s="165">
        <v>141</v>
      </c>
      <c r="H15" s="165">
        <v>113</v>
      </c>
      <c r="I15" s="165">
        <v>123</v>
      </c>
      <c r="J15" s="165">
        <v>117</v>
      </c>
      <c r="K15" s="165">
        <v>121</v>
      </c>
      <c r="L15" s="167">
        <f>SUM(E15:K15)</f>
        <v>786</v>
      </c>
      <c r="M15" s="286"/>
      <c r="N15" s="168">
        <f>AVERAGE(F15:K15)</f>
        <v>131</v>
      </c>
      <c r="O15" s="289"/>
    </row>
    <row r="16" spans="2:15">
      <c r="B16" s="284"/>
      <c r="C16" s="178"/>
      <c r="D16" s="180" t="s">
        <v>75</v>
      </c>
      <c r="E16" s="169"/>
      <c r="F16" s="167">
        <f t="shared" ref="F16:K16" si="2">F15+F14</f>
        <v>299</v>
      </c>
      <c r="G16" s="170">
        <f t="shared" si="2"/>
        <v>296</v>
      </c>
      <c r="H16" s="170">
        <f t="shared" si="2"/>
        <v>253</v>
      </c>
      <c r="I16" s="170">
        <f t="shared" si="2"/>
        <v>334</v>
      </c>
      <c r="J16" s="170">
        <f t="shared" si="2"/>
        <v>306</v>
      </c>
      <c r="K16" s="170">
        <f t="shared" si="2"/>
        <v>262</v>
      </c>
      <c r="L16" s="170"/>
      <c r="M16" s="287"/>
      <c r="N16" s="168"/>
      <c r="O16" s="290"/>
    </row>
    <row r="17" spans="2:15" ht="18">
      <c r="B17" s="171"/>
      <c r="C17" s="172"/>
      <c r="D17" s="181"/>
      <c r="E17" s="173"/>
      <c r="F17" s="174"/>
      <c r="G17" s="174"/>
      <c r="H17" s="174"/>
      <c r="I17" s="174"/>
      <c r="J17" s="174"/>
      <c r="K17" s="174"/>
      <c r="L17" s="174"/>
      <c r="M17" s="175"/>
      <c r="N17" s="176"/>
      <c r="O17" s="177"/>
    </row>
    <row r="18" spans="2:15">
      <c r="B18" s="284">
        <v>4</v>
      </c>
      <c r="C18" s="165">
        <v>204</v>
      </c>
      <c r="D18" s="179" t="s">
        <v>84</v>
      </c>
      <c r="E18" s="165">
        <v>60</v>
      </c>
      <c r="F18" s="165">
        <v>110</v>
      </c>
      <c r="G18" s="165">
        <v>121</v>
      </c>
      <c r="H18" s="165">
        <v>87</v>
      </c>
      <c r="I18" s="165">
        <v>103</v>
      </c>
      <c r="J18" s="165">
        <v>106</v>
      </c>
      <c r="K18" s="165">
        <v>115</v>
      </c>
      <c r="L18" s="167">
        <f>SUM(E18:K18)</f>
        <v>702</v>
      </c>
      <c r="M18" s="285">
        <f>L18+L19</f>
        <v>1499</v>
      </c>
      <c r="N18" s="168">
        <f>AVERAGE(F18:K18)</f>
        <v>107</v>
      </c>
      <c r="O18" s="288">
        <f>M6-M18</f>
        <v>531</v>
      </c>
    </row>
    <row r="19" spans="2:15">
      <c r="B19" s="284"/>
      <c r="C19" s="165">
        <v>208</v>
      </c>
      <c r="D19" s="179" t="s">
        <v>85</v>
      </c>
      <c r="E19" s="165">
        <v>0</v>
      </c>
      <c r="F19" s="165">
        <v>114</v>
      </c>
      <c r="G19" s="165">
        <v>142</v>
      </c>
      <c r="H19" s="165">
        <v>175</v>
      </c>
      <c r="I19" s="165">
        <v>139</v>
      </c>
      <c r="J19" s="165">
        <v>113</v>
      </c>
      <c r="K19" s="165">
        <v>114</v>
      </c>
      <c r="L19" s="167">
        <f>SUM(E19:K19)</f>
        <v>797</v>
      </c>
      <c r="M19" s="286"/>
      <c r="N19" s="168">
        <f>AVERAGE(F19:K19)</f>
        <v>132.83333333333334</v>
      </c>
      <c r="O19" s="289"/>
    </row>
    <row r="20" spans="2:15">
      <c r="B20" s="284"/>
      <c r="C20" s="178"/>
      <c r="D20" s="180" t="s">
        <v>75</v>
      </c>
      <c r="E20" s="169"/>
      <c r="F20" s="167">
        <f t="shared" ref="F20:K20" si="3">F19+F18</f>
        <v>224</v>
      </c>
      <c r="G20" s="170">
        <f t="shared" si="3"/>
        <v>263</v>
      </c>
      <c r="H20" s="170">
        <f t="shared" si="3"/>
        <v>262</v>
      </c>
      <c r="I20" s="170">
        <f t="shared" si="3"/>
        <v>242</v>
      </c>
      <c r="J20" s="170">
        <f t="shared" si="3"/>
        <v>219</v>
      </c>
      <c r="K20" s="170">
        <f t="shared" si="3"/>
        <v>229</v>
      </c>
      <c r="L20" s="170"/>
      <c r="M20" s="287"/>
      <c r="N20" s="168"/>
      <c r="O20" s="290"/>
    </row>
    <row r="21" spans="2:15" ht="18">
      <c r="B21" s="171"/>
      <c r="C21" s="172"/>
      <c r="D21" s="182"/>
      <c r="E21" s="173"/>
      <c r="F21" s="174"/>
      <c r="G21" s="174"/>
      <c r="H21" s="174"/>
      <c r="I21" s="174"/>
      <c r="J21" s="174"/>
      <c r="K21" s="174"/>
      <c r="L21" s="174"/>
      <c r="M21" s="175"/>
      <c r="N21" s="176"/>
      <c r="O21" s="177"/>
    </row>
    <row r="24" spans="2:15">
      <c r="B24" s="221"/>
      <c r="C24" s="222"/>
      <c r="D24" s="223"/>
      <c r="E24" s="222"/>
      <c r="F24" s="222"/>
      <c r="G24" s="222"/>
      <c r="H24" s="222"/>
      <c r="I24" s="222"/>
      <c r="J24" s="222"/>
      <c r="K24" s="222"/>
      <c r="L24" s="221"/>
    </row>
    <row r="25" spans="2:15">
      <c r="B25" s="221"/>
      <c r="C25" s="222"/>
      <c r="D25" s="223"/>
      <c r="E25" s="222"/>
      <c r="F25" s="222"/>
      <c r="G25" s="222"/>
      <c r="H25" s="222"/>
      <c r="I25" s="222"/>
      <c r="J25" s="222"/>
      <c r="K25" s="222"/>
      <c r="L25" s="221"/>
    </row>
    <row r="26" spans="2:15">
      <c r="B26" s="221"/>
      <c r="C26" s="222"/>
      <c r="D26" s="224"/>
      <c r="E26" s="225"/>
      <c r="F26" s="222"/>
      <c r="G26" s="222"/>
      <c r="H26" s="222"/>
      <c r="I26" s="222"/>
      <c r="J26" s="222"/>
      <c r="K26" s="222"/>
      <c r="L26" s="221"/>
    </row>
    <row r="27" spans="2:15">
      <c r="B27" s="221"/>
      <c r="C27" s="222"/>
      <c r="D27" s="223"/>
      <c r="E27" s="226"/>
      <c r="F27" s="222"/>
      <c r="G27" s="222"/>
      <c r="H27" s="222"/>
      <c r="I27" s="222"/>
      <c r="J27" s="222"/>
      <c r="K27" s="222"/>
      <c r="L27" s="221"/>
    </row>
    <row r="28" spans="2:15">
      <c r="B28" s="221"/>
      <c r="C28" s="222"/>
      <c r="D28" s="223"/>
      <c r="E28" s="222"/>
      <c r="F28" s="222"/>
      <c r="G28" s="222"/>
      <c r="H28" s="222"/>
      <c r="I28" s="222"/>
      <c r="J28" s="222"/>
      <c r="K28" s="222"/>
      <c r="L28" s="221"/>
    </row>
    <row r="29" spans="2:15">
      <c r="B29" s="221"/>
      <c r="C29" s="222"/>
      <c r="D29" s="223"/>
      <c r="E29" s="222"/>
      <c r="F29" s="222"/>
      <c r="G29" s="222"/>
      <c r="H29" s="222"/>
      <c r="I29" s="222"/>
      <c r="J29" s="222"/>
      <c r="K29" s="222"/>
      <c r="L29" s="221"/>
    </row>
    <row r="30" spans="2:15">
      <c r="B30" s="221"/>
      <c r="C30" s="222"/>
      <c r="D30" s="224"/>
      <c r="E30" s="225"/>
      <c r="F30" s="222"/>
      <c r="G30" s="222"/>
      <c r="H30" s="222"/>
      <c r="I30" s="222"/>
      <c r="J30" s="222"/>
      <c r="K30" s="222"/>
      <c r="L30" s="221"/>
    </row>
    <row r="31" spans="2:15">
      <c r="B31" s="221"/>
      <c r="C31" s="222"/>
      <c r="D31" s="223"/>
      <c r="E31" s="226"/>
      <c r="F31" s="222"/>
      <c r="G31" s="222"/>
      <c r="H31" s="222"/>
      <c r="I31" s="222"/>
      <c r="J31" s="222"/>
      <c r="K31" s="222"/>
      <c r="L31" s="221"/>
    </row>
    <row r="32" spans="2:15">
      <c r="B32" s="221"/>
      <c r="C32" s="222"/>
      <c r="D32" s="223"/>
      <c r="E32" s="222"/>
      <c r="F32" s="222"/>
      <c r="G32" s="222"/>
      <c r="H32" s="222"/>
      <c r="I32" s="222"/>
      <c r="J32" s="222"/>
      <c r="K32" s="222"/>
      <c r="L32" s="221"/>
    </row>
    <row r="33" spans="2:12">
      <c r="B33" s="221"/>
      <c r="C33" s="222"/>
      <c r="D33" s="223"/>
      <c r="E33" s="222"/>
      <c r="F33" s="222"/>
      <c r="G33" s="222"/>
      <c r="H33" s="222"/>
      <c r="I33" s="222"/>
      <c r="J33" s="222"/>
      <c r="K33" s="222"/>
      <c r="L33" s="221"/>
    </row>
    <row r="34" spans="2:12">
      <c r="B34" s="221"/>
      <c r="C34" s="222"/>
      <c r="D34" s="224"/>
      <c r="E34" s="225"/>
      <c r="F34" s="222"/>
      <c r="G34" s="222"/>
      <c r="H34" s="222"/>
      <c r="I34" s="222"/>
      <c r="J34" s="222"/>
      <c r="K34" s="222"/>
      <c r="L34" s="221"/>
    </row>
    <row r="35" spans="2:12"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</row>
    <row r="36" spans="2:12"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</row>
    <row r="37" spans="2:12"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</row>
    <row r="38" spans="2:12"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  <row r="39" spans="2:12"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</row>
  </sheetData>
  <mergeCells count="12">
    <mergeCell ref="B6:B8"/>
    <mergeCell ref="M6:M8"/>
    <mergeCell ref="O6:O8"/>
    <mergeCell ref="B10:B12"/>
    <mergeCell ref="M10:M12"/>
    <mergeCell ref="O10:O12"/>
    <mergeCell ref="B14:B16"/>
    <mergeCell ref="M14:M16"/>
    <mergeCell ref="O14:O16"/>
    <mergeCell ref="B18:B20"/>
    <mergeCell ref="M18:M20"/>
    <mergeCell ref="O18:O20"/>
  </mergeCells>
  <pageMargins left="0.70866141732283472" right="0.70866141732283472" top="0.78740157480314965" bottom="0.78740157480314965" header="0.31496062992125984" footer="0.31496062992125984"/>
  <pageSetup paperSize="9" scale="85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7"/>
  <sheetViews>
    <sheetView topLeftCell="A2" zoomScale="110" zoomScaleNormal="110" workbookViewId="0">
      <selection activeCell="A2" sqref="A2"/>
    </sheetView>
  </sheetViews>
  <sheetFormatPr defaultColWidth="9.140625" defaultRowHeight="16.5"/>
  <cols>
    <col min="1" max="1" width="4" style="96" customWidth="1"/>
    <col min="2" max="2" width="34.7109375" style="97" customWidth="1"/>
    <col min="3" max="3" width="8.140625" style="98" customWidth="1"/>
    <col min="4" max="4" width="10.140625" style="67" customWidth="1"/>
    <col min="5" max="5" width="34.7109375" style="67" customWidth="1"/>
    <col min="6" max="6" width="8.42578125" style="67" customWidth="1"/>
    <col min="7" max="7" width="25.5703125" style="67" customWidth="1"/>
    <col min="8" max="252" width="9.140625" style="67"/>
    <col min="253" max="253" width="4" style="67" customWidth="1"/>
    <col min="254" max="254" width="34.7109375" style="67" customWidth="1"/>
    <col min="255" max="257" width="5.7109375" style="67" customWidth="1"/>
    <col min="258" max="258" width="5.140625" style="67" customWidth="1"/>
    <col min="259" max="259" width="34.7109375" style="67" customWidth="1"/>
    <col min="260" max="262" width="5.7109375" style="67" customWidth="1"/>
    <col min="263" max="263" width="25.5703125" style="67" customWidth="1"/>
    <col min="264" max="508" width="9.140625" style="67"/>
    <col min="509" max="509" width="4" style="67" customWidth="1"/>
    <col min="510" max="510" width="34.7109375" style="67" customWidth="1"/>
    <col min="511" max="513" width="5.7109375" style="67" customWidth="1"/>
    <col min="514" max="514" width="5.140625" style="67" customWidth="1"/>
    <col min="515" max="515" width="34.7109375" style="67" customWidth="1"/>
    <col min="516" max="518" width="5.7109375" style="67" customWidth="1"/>
    <col min="519" max="519" width="25.5703125" style="67" customWidth="1"/>
    <col min="520" max="764" width="9.140625" style="67"/>
    <col min="765" max="765" width="4" style="67" customWidth="1"/>
    <col min="766" max="766" width="34.7109375" style="67" customWidth="1"/>
    <col min="767" max="769" width="5.7109375" style="67" customWidth="1"/>
    <col min="770" max="770" width="5.140625" style="67" customWidth="1"/>
    <col min="771" max="771" width="34.7109375" style="67" customWidth="1"/>
    <col min="772" max="774" width="5.7109375" style="67" customWidth="1"/>
    <col min="775" max="775" width="25.5703125" style="67" customWidth="1"/>
    <col min="776" max="1020" width="9.140625" style="67"/>
    <col min="1021" max="1021" width="4" style="67" customWidth="1"/>
    <col min="1022" max="1022" width="34.7109375" style="67" customWidth="1"/>
    <col min="1023" max="1025" width="5.7109375" style="67" customWidth="1"/>
    <col min="1026" max="1026" width="5.140625" style="67" customWidth="1"/>
    <col min="1027" max="1027" width="34.7109375" style="67" customWidth="1"/>
    <col min="1028" max="1030" width="5.7109375" style="67" customWidth="1"/>
    <col min="1031" max="1031" width="25.5703125" style="67" customWidth="1"/>
    <col min="1032" max="1276" width="9.140625" style="67"/>
    <col min="1277" max="1277" width="4" style="67" customWidth="1"/>
    <col min="1278" max="1278" width="34.7109375" style="67" customWidth="1"/>
    <col min="1279" max="1281" width="5.7109375" style="67" customWidth="1"/>
    <col min="1282" max="1282" width="5.140625" style="67" customWidth="1"/>
    <col min="1283" max="1283" width="34.7109375" style="67" customWidth="1"/>
    <col min="1284" max="1286" width="5.7109375" style="67" customWidth="1"/>
    <col min="1287" max="1287" width="25.5703125" style="67" customWidth="1"/>
    <col min="1288" max="1532" width="9.140625" style="67"/>
    <col min="1533" max="1533" width="4" style="67" customWidth="1"/>
    <col min="1534" max="1534" width="34.7109375" style="67" customWidth="1"/>
    <col min="1535" max="1537" width="5.7109375" style="67" customWidth="1"/>
    <col min="1538" max="1538" width="5.140625" style="67" customWidth="1"/>
    <col min="1539" max="1539" width="34.7109375" style="67" customWidth="1"/>
    <col min="1540" max="1542" width="5.7109375" style="67" customWidth="1"/>
    <col min="1543" max="1543" width="25.5703125" style="67" customWidth="1"/>
    <col min="1544" max="1788" width="9.140625" style="67"/>
    <col min="1789" max="1789" width="4" style="67" customWidth="1"/>
    <col min="1790" max="1790" width="34.7109375" style="67" customWidth="1"/>
    <col min="1791" max="1793" width="5.7109375" style="67" customWidth="1"/>
    <col min="1794" max="1794" width="5.140625" style="67" customWidth="1"/>
    <col min="1795" max="1795" width="34.7109375" style="67" customWidth="1"/>
    <col min="1796" max="1798" width="5.7109375" style="67" customWidth="1"/>
    <col min="1799" max="1799" width="25.5703125" style="67" customWidth="1"/>
    <col min="1800" max="2044" width="9.140625" style="67"/>
    <col min="2045" max="2045" width="4" style="67" customWidth="1"/>
    <col min="2046" max="2046" width="34.7109375" style="67" customWidth="1"/>
    <col min="2047" max="2049" width="5.7109375" style="67" customWidth="1"/>
    <col min="2050" max="2050" width="5.140625" style="67" customWidth="1"/>
    <col min="2051" max="2051" width="34.7109375" style="67" customWidth="1"/>
    <col min="2052" max="2054" width="5.7109375" style="67" customWidth="1"/>
    <col min="2055" max="2055" width="25.5703125" style="67" customWidth="1"/>
    <col min="2056" max="2300" width="9.140625" style="67"/>
    <col min="2301" max="2301" width="4" style="67" customWidth="1"/>
    <col min="2302" max="2302" width="34.7109375" style="67" customWidth="1"/>
    <col min="2303" max="2305" width="5.7109375" style="67" customWidth="1"/>
    <col min="2306" max="2306" width="5.140625" style="67" customWidth="1"/>
    <col min="2307" max="2307" width="34.7109375" style="67" customWidth="1"/>
    <col min="2308" max="2310" width="5.7109375" style="67" customWidth="1"/>
    <col min="2311" max="2311" width="25.5703125" style="67" customWidth="1"/>
    <col min="2312" max="2556" width="9.140625" style="67"/>
    <col min="2557" max="2557" width="4" style="67" customWidth="1"/>
    <col min="2558" max="2558" width="34.7109375" style="67" customWidth="1"/>
    <col min="2559" max="2561" width="5.7109375" style="67" customWidth="1"/>
    <col min="2562" max="2562" width="5.140625" style="67" customWidth="1"/>
    <col min="2563" max="2563" width="34.7109375" style="67" customWidth="1"/>
    <col min="2564" max="2566" width="5.7109375" style="67" customWidth="1"/>
    <col min="2567" max="2567" width="25.5703125" style="67" customWidth="1"/>
    <col min="2568" max="2812" width="9.140625" style="67"/>
    <col min="2813" max="2813" width="4" style="67" customWidth="1"/>
    <col min="2814" max="2814" width="34.7109375" style="67" customWidth="1"/>
    <col min="2815" max="2817" width="5.7109375" style="67" customWidth="1"/>
    <col min="2818" max="2818" width="5.140625" style="67" customWidth="1"/>
    <col min="2819" max="2819" width="34.7109375" style="67" customWidth="1"/>
    <col min="2820" max="2822" width="5.7109375" style="67" customWidth="1"/>
    <col min="2823" max="2823" width="25.5703125" style="67" customWidth="1"/>
    <col min="2824" max="3068" width="9.140625" style="67"/>
    <col min="3069" max="3069" width="4" style="67" customWidth="1"/>
    <col min="3070" max="3070" width="34.7109375" style="67" customWidth="1"/>
    <col min="3071" max="3073" width="5.7109375" style="67" customWidth="1"/>
    <col min="3074" max="3074" width="5.140625" style="67" customWidth="1"/>
    <col min="3075" max="3075" width="34.7109375" style="67" customWidth="1"/>
    <col min="3076" max="3078" width="5.7109375" style="67" customWidth="1"/>
    <col min="3079" max="3079" width="25.5703125" style="67" customWidth="1"/>
    <col min="3080" max="3324" width="9.140625" style="67"/>
    <col min="3325" max="3325" width="4" style="67" customWidth="1"/>
    <col min="3326" max="3326" width="34.7109375" style="67" customWidth="1"/>
    <col min="3327" max="3329" width="5.7109375" style="67" customWidth="1"/>
    <col min="3330" max="3330" width="5.140625" style="67" customWidth="1"/>
    <col min="3331" max="3331" width="34.7109375" style="67" customWidth="1"/>
    <col min="3332" max="3334" width="5.7109375" style="67" customWidth="1"/>
    <col min="3335" max="3335" width="25.5703125" style="67" customWidth="1"/>
    <col min="3336" max="3580" width="9.140625" style="67"/>
    <col min="3581" max="3581" width="4" style="67" customWidth="1"/>
    <col min="3582" max="3582" width="34.7109375" style="67" customWidth="1"/>
    <col min="3583" max="3585" width="5.7109375" style="67" customWidth="1"/>
    <col min="3586" max="3586" width="5.140625" style="67" customWidth="1"/>
    <col min="3587" max="3587" width="34.7109375" style="67" customWidth="1"/>
    <col min="3588" max="3590" width="5.7109375" style="67" customWidth="1"/>
    <col min="3591" max="3591" width="25.5703125" style="67" customWidth="1"/>
    <col min="3592" max="3836" width="9.140625" style="67"/>
    <col min="3837" max="3837" width="4" style="67" customWidth="1"/>
    <col min="3838" max="3838" width="34.7109375" style="67" customWidth="1"/>
    <col min="3839" max="3841" width="5.7109375" style="67" customWidth="1"/>
    <col min="3842" max="3842" width="5.140625" style="67" customWidth="1"/>
    <col min="3843" max="3843" width="34.7109375" style="67" customWidth="1"/>
    <col min="3844" max="3846" width="5.7109375" style="67" customWidth="1"/>
    <col min="3847" max="3847" width="25.5703125" style="67" customWidth="1"/>
    <col min="3848" max="4092" width="9.140625" style="67"/>
    <col min="4093" max="4093" width="4" style="67" customWidth="1"/>
    <col min="4094" max="4094" width="34.7109375" style="67" customWidth="1"/>
    <col min="4095" max="4097" width="5.7109375" style="67" customWidth="1"/>
    <col min="4098" max="4098" width="5.140625" style="67" customWidth="1"/>
    <col min="4099" max="4099" width="34.7109375" style="67" customWidth="1"/>
    <col min="4100" max="4102" width="5.7109375" style="67" customWidth="1"/>
    <col min="4103" max="4103" width="25.5703125" style="67" customWidth="1"/>
    <col min="4104" max="4348" width="9.140625" style="67"/>
    <col min="4349" max="4349" width="4" style="67" customWidth="1"/>
    <col min="4350" max="4350" width="34.7109375" style="67" customWidth="1"/>
    <col min="4351" max="4353" width="5.7109375" style="67" customWidth="1"/>
    <col min="4354" max="4354" width="5.140625" style="67" customWidth="1"/>
    <col min="4355" max="4355" width="34.7109375" style="67" customWidth="1"/>
    <col min="4356" max="4358" width="5.7109375" style="67" customWidth="1"/>
    <col min="4359" max="4359" width="25.5703125" style="67" customWidth="1"/>
    <col min="4360" max="4604" width="9.140625" style="67"/>
    <col min="4605" max="4605" width="4" style="67" customWidth="1"/>
    <col min="4606" max="4606" width="34.7109375" style="67" customWidth="1"/>
    <col min="4607" max="4609" width="5.7109375" style="67" customWidth="1"/>
    <col min="4610" max="4610" width="5.140625" style="67" customWidth="1"/>
    <col min="4611" max="4611" width="34.7109375" style="67" customWidth="1"/>
    <col min="4612" max="4614" width="5.7109375" style="67" customWidth="1"/>
    <col min="4615" max="4615" width="25.5703125" style="67" customWidth="1"/>
    <col min="4616" max="4860" width="9.140625" style="67"/>
    <col min="4861" max="4861" width="4" style="67" customWidth="1"/>
    <col min="4862" max="4862" width="34.7109375" style="67" customWidth="1"/>
    <col min="4863" max="4865" width="5.7109375" style="67" customWidth="1"/>
    <col min="4866" max="4866" width="5.140625" style="67" customWidth="1"/>
    <col min="4867" max="4867" width="34.7109375" style="67" customWidth="1"/>
    <col min="4868" max="4870" width="5.7109375" style="67" customWidth="1"/>
    <col min="4871" max="4871" width="25.5703125" style="67" customWidth="1"/>
    <col min="4872" max="5116" width="9.140625" style="67"/>
    <col min="5117" max="5117" width="4" style="67" customWidth="1"/>
    <col min="5118" max="5118" width="34.7109375" style="67" customWidth="1"/>
    <col min="5119" max="5121" width="5.7109375" style="67" customWidth="1"/>
    <col min="5122" max="5122" width="5.140625" style="67" customWidth="1"/>
    <col min="5123" max="5123" width="34.7109375" style="67" customWidth="1"/>
    <col min="5124" max="5126" width="5.7109375" style="67" customWidth="1"/>
    <col min="5127" max="5127" width="25.5703125" style="67" customWidth="1"/>
    <col min="5128" max="5372" width="9.140625" style="67"/>
    <col min="5373" max="5373" width="4" style="67" customWidth="1"/>
    <col min="5374" max="5374" width="34.7109375" style="67" customWidth="1"/>
    <col min="5375" max="5377" width="5.7109375" style="67" customWidth="1"/>
    <col min="5378" max="5378" width="5.140625" style="67" customWidth="1"/>
    <col min="5379" max="5379" width="34.7109375" style="67" customWidth="1"/>
    <col min="5380" max="5382" width="5.7109375" style="67" customWidth="1"/>
    <col min="5383" max="5383" width="25.5703125" style="67" customWidth="1"/>
    <col min="5384" max="5628" width="9.140625" style="67"/>
    <col min="5629" max="5629" width="4" style="67" customWidth="1"/>
    <col min="5630" max="5630" width="34.7109375" style="67" customWidth="1"/>
    <col min="5631" max="5633" width="5.7109375" style="67" customWidth="1"/>
    <col min="5634" max="5634" width="5.140625" style="67" customWidth="1"/>
    <col min="5635" max="5635" width="34.7109375" style="67" customWidth="1"/>
    <col min="5636" max="5638" width="5.7109375" style="67" customWidth="1"/>
    <col min="5639" max="5639" width="25.5703125" style="67" customWidth="1"/>
    <col min="5640" max="5884" width="9.140625" style="67"/>
    <col min="5885" max="5885" width="4" style="67" customWidth="1"/>
    <col min="5886" max="5886" width="34.7109375" style="67" customWidth="1"/>
    <col min="5887" max="5889" width="5.7109375" style="67" customWidth="1"/>
    <col min="5890" max="5890" width="5.140625" style="67" customWidth="1"/>
    <col min="5891" max="5891" width="34.7109375" style="67" customWidth="1"/>
    <col min="5892" max="5894" width="5.7109375" style="67" customWidth="1"/>
    <col min="5895" max="5895" width="25.5703125" style="67" customWidth="1"/>
    <col min="5896" max="6140" width="9.140625" style="67"/>
    <col min="6141" max="6141" width="4" style="67" customWidth="1"/>
    <col min="6142" max="6142" width="34.7109375" style="67" customWidth="1"/>
    <col min="6143" max="6145" width="5.7109375" style="67" customWidth="1"/>
    <col min="6146" max="6146" width="5.140625" style="67" customWidth="1"/>
    <col min="6147" max="6147" width="34.7109375" style="67" customWidth="1"/>
    <col min="6148" max="6150" width="5.7109375" style="67" customWidth="1"/>
    <col min="6151" max="6151" width="25.5703125" style="67" customWidth="1"/>
    <col min="6152" max="6396" width="9.140625" style="67"/>
    <col min="6397" max="6397" width="4" style="67" customWidth="1"/>
    <col min="6398" max="6398" width="34.7109375" style="67" customWidth="1"/>
    <col min="6399" max="6401" width="5.7109375" style="67" customWidth="1"/>
    <col min="6402" max="6402" width="5.140625" style="67" customWidth="1"/>
    <col min="6403" max="6403" width="34.7109375" style="67" customWidth="1"/>
    <col min="6404" max="6406" width="5.7109375" style="67" customWidth="1"/>
    <col min="6407" max="6407" width="25.5703125" style="67" customWidth="1"/>
    <col min="6408" max="6652" width="9.140625" style="67"/>
    <col min="6653" max="6653" width="4" style="67" customWidth="1"/>
    <col min="6654" max="6654" width="34.7109375" style="67" customWidth="1"/>
    <col min="6655" max="6657" width="5.7109375" style="67" customWidth="1"/>
    <col min="6658" max="6658" width="5.140625" style="67" customWidth="1"/>
    <col min="6659" max="6659" width="34.7109375" style="67" customWidth="1"/>
    <col min="6660" max="6662" width="5.7109375" style="67" customWidth="1"/>
    <col min="6663" max="6663" width="25.5703125" style="67" customWidth="1"/>
    <col min="6664" max="6908" width="9.140625" style="67"/>
    <col min="6909" max="6909" width="4" style="67" customWidth="1"/>
    <col min="6910" max="6910" width="34.7109375" style="67" customWidth="1"/>
    <col min="6911" max="6913" width="5.7109375" style="67" customWidth="1"/>
    <col min="6914" max="6914" width="5.140625" style="67" customWidth="1"/>
    <col min="6915" max="6915" width="34.7109375" style="67" customWidth="1"/>
    <col min="6916" max="6918" width="5.7109375" style="67" customWidth="1"/>
    <col min="6919" max="6919" width="25.5703125" style="67" customWidth="1"/>
    <col min="6920" max="7164" width="9.140625" style="67"/>
    <col min="7165" max="7165" width="4" style="67" customWidth="1"/>
    <col min="7166" max="7166" width="34.7109375" style="67" customWidth="1"/>
    <col min="7167" max="7169" width="5.7109375" style="67" customWidth="1"/>
    <col min="7170" max="7170" width="5.140625" style="67" customWidth="1"/>
    <col min="7171" max="7171" width="34.7109375" style="67" customWidth="1"/>
    <col min="7172" max="7174" width="5.7109375" style="67" customWidth="1"/>
    <col min="7175" max="7175" width="25.5703125" style="67" customWidth="1"/>
    <col min="7176" max="7420" width="9.140625" style="67"/>
    <col min="7421" max="7421" width="4" style="67" customWidth="1"/>
    <col min="7422" max="7422" width="34.7109375" style="67" customWidth="1"/>
    <col min="7423" max="7425" width="5.7109375" style="67" customWidth="1"/>
    <col min="7426" max="7426" width="5.140625" style="67" customWidth="1"/>
    <col min="7427" max="7427" width="34.7109375" style="67" customWidth="1"/>
    <col min="7428" max="7430" width="5.7109375" style="67" customWidth="1"/>
    <col min="7431" max="7431" width="25.5703125" style="67" customWidth="1"/>
    <col min="7432" max="7676" width="9.140625" style="67"/>
    <col min="7677" max="7677" width="4" style="67" customWidth="1"/>
    <col min="7678" max="7678" width="34.7109375" style="67" customWidth="1"/>
    <col min="7679" max="7681" width="5.7109375" style="67" customWidth="1"/>
    <col min="7682" max="7682" width="5.140625" style="67" customWidth="1"/>
    <col min="7683" max="7683" width="34.7109375" style="67" customWidth="1"/>
    <col min="7684" max="7686" width="5.7109375" style="67" customWidth="1"/>
    <col min="7687" max="7687" width="25.5703125" style="67" customWidth="1"/>
    <col min="7688" max="7932" width="9.140625" style="67"/>
    <col min="7933" max="7933" width="4" style="67" customWidth="1"/>
    <col min="7934" max="7934" width="34.7109375" style="67" customWidth="1"/>
    <col min="7935" max="7937" width="5.7109375" style="67" customWidth="1"/>
    <col min="7938" max="7938" width="5.140625" style="67" customWidth="1"/>
    <col min="7939" max="7939" width="34.7109375" style="67" customWidth="1"/>
    <col min="7940" max="7942" width="5.7109375" style="67" customWidth="1"/>
    <col min="7943" max="7943" width="25.5703125" style="67" customWidth="1"/>
    <col min="7944" max="8188" width="9.140625" style="67"/>
    <col min="8189" max="8189" width="4" style="67" customWidth="1"/>
    <col min="8190" max="8190" width="34.7109375" style="67" customWidth="1"/>
    <col min="8191" max="8193" width="5.7109375" style="67" customWidth="1"/>
    <col min="8194" max="8194" width="5.140625" style="67" customWidth="1"/>
    <col min="8195" max="8195" width="34.7109375" style="67" customWidth="1"/>
    <col min="8196" max="8198" width="5.7109375" style="67" customWidth="1"/>
    <col min="8199" max="8199" width="25.5703125" style="67" customWidth="1"/>
    <col min="8200" max="8444" width="9.140625" style="67"/>
    <col min="8445" max="8445" width="4" style="67" customWidth="1"/>
    <col min="8446" max="8446" width="34.7109375" style="67" customWidth="1"/>
    <col min="8447" max="8449" width="5.7109375" style="67" customWidth="1"/>
    <col min="8450" max="8450" width="5.140625" style="67" customWidth="1"/>
    <col min="8451" max="8451" width="34.7109375" style="67" customWidth="1"/>
    <col min="8452" max="8454" width="5.7109375" style="67" customWidth="1"/>
    <col min="8455" max="8455" width="25.5703125" style="67" customWidth="1"/>
    <col min="8456" max="8700" width="9.140625" style="67"/>
    <col min="8701" max="8701" width="4" style="67" customWidth="1"/>
    <col min="8702" max="8702" width="34.7109375" style="67" customWidth="1"/>
    <col min="8703" max="8705" width="5.7109375" style="67" customWidth="1"/>
    <col min="8706" max="8706" width="5.140625" style="67" customWidth="1"/>
    <col min="8707" max="8707" width="34.7109375" style="67" customWidth="1"/>
    <col min="8708" max="8710" width="5.7109375" style="67" customWidth="1"/>
    <col min="8711" max="8711" width="25.5703125" style="67" customWidth="1"/>
    <col min="8712" max="8956" width="9.140625" style="67"/>
    <col min="8957" max="8957" width="4" style="67" customWidth="1"/>
    <col min="8958" max="8958" width="34.7109375" style="67" customWidth="1"/>
    <col min="8959" max="8961" width="5.7109375" style="67" customWidth="1"/>
    <col min="8962" max="8962" width="5.140625" style="67" customWidth="1"/>
    <col min="8963" max="8963" width="34.7109375" style="67" customWidth="1"/>
    <col min="8964" max="8966" width="5.7109375" style="67" customWidth="1"/>
    <col min="8967" max="8967" width="25.5703125" style="67" customWidth="1"/>
    <col min="8968" max="9212" width="9.140625" style="67"/>
    <col min="9213" max="9213" width="4" style="67" customWidth="1"/>
    <col min="9214" max="9214" width="34.7109375" style="67" customWidth="1"/>
    <col min="9215" max="9217" width="5.7109375" style="67" customWidth="1"/>
    <col min="9218" max="9218" width="5.140625" style="67" customWidth="1"/>
    <col min="9219" max="9219" width="34.7109375" style="67" customWidth="1"/>
    <col min="9220" max="9222" width="5.7109375" style="67" customWidth="1"/>
    <col min="9223" max="9223" width="25.5703125" style="67" customWidth="1"/>
    <col min="9224" max="9468" width="9.140625" style="67"/>
    <col min="9469" max="9469" width="4" style="67" customWidth="1"/>
    <col min="9470" max="9470" width="34.7109375" style="67" customWidth="1"/>
    <col min="9471" max="9473" width="5.7109375" style="67" customWidth="1"/>
    <col min="9474" max="9474" width="5.140625" style="67" customWidth="1"/>
    <col min="9475" max="9475" width="34.7109375" style="67" customWidth="1"/>
    <col min="9476" max="9478" width="5.7109375" style="67" customWidth="1"/>
    <col min="9479" max="9479" width="25.5703125" style="67" customWidth="1"/>
    <col min="9480" max="9724" width="9.140625" style="67"/>
    <col min="9725" max="9725" width="4" style="67" customWidth="1"/>
    <col min="9726" max="9726" width="34.7109375" style="67" customWidth="1"/>
    <col min="9727" max="9729" width="5.7109375" style="67" customWidth="1"/>
    <col min="9730" max="9730" width="5.140625" style="67" customWidth="1"/>
    <col min="9731" max="9731" width="34.7109375" style="67" customWidth="1"/>
    <col min="9732" max="9734" width="5.7109375" style="67" customWidth="1"/>
    <col min="9735" max="9735" width="25.5703125" style="67" customWidth="1"/>
    <col min="9736" max="9980" width="9.140625" style="67"/>
    <col min="9981" max="9981" width="4" style="67" customWidth="1"/>
    <col min="9982" max="9982" width="34.7109375" style="67" customWidth="1"/>
    <col min="9983" max="9985" width="5.7109375" style="67" customWidth="1"/>
    <col min="9986" max="9986" width="5.140625" style="67" customWidth="1"/>
    <col min="9987" max="9987" width="34.7109375" style="67" customWidth="1"/>
    <col min="9988" max="9990" width="5.7109375" style="67" customWidth="1"/>
    <col min="9991" max="9991" width="25.5703125" style="67" customWidth="1"/>
    <col min="9992" max="10236" width="9.140625" style="67"/>
    <col min="10237" max="10237" width="4" style="67" customWidth="1"/>
    <col min="10238" max="10238" width="34.7109375" style="67" customWidth="1"/>
    <col min="10239" max="10241" width="5.7109375" style="67" customWidth="1"/>
    <col min="10242" max="10242" width="5.140625" style="67" customWidth="1"/>
    <col min="10243" max="10243" width="34.7109375" style="67" customWidth="1"/>
    <col min="10244" max="10246" width="5.7109375" style="67" customWidth="1"/>
    <col min="10247" max="10247" width="25.5703125" style="67" customWidth="1"/>
    <col min="10248" max="10492" width="9.140625" style="67"/>
    <col min="10493" max="10493" width="4" style="67" customWidth="1"/>
    <col min="10494" max="10494" width="34.7109375" style="67" customWidth="1"/>
    <col min="10495" max="10497" width="5.7109375" style="67" customWidth="1"/>
    <col min="10498" max="10498" width="5.140625" style="67" customWidth="1"/>
    <col min="10499" max="10499" width="34.7109375" style="67" customWidth="1"/>
    <col min="10500" max="10502" width="5.7109375" style="67" customWidth="1"/>
    <col min="10503" max="10503" width="25.5703125" style="67" customWidth="1"/>
    <col min="10504" max="10748" width="9.140625" style="67"/>
    <col min="10749" max="10749" width="4" style="67" customWidth="1"/>
    <col min="10750" max="10750" width="34.7109375" style="67" customWidth="1"/>
    <col min="10751" max="10753" width="5.7109375" style="67" customWidth="1"/>
    <col min="10754" max="10754" width="5.140625" style="67" customWidth="1"/>
    <col min="10755" max="10755" width="34.7109375" style="67" customWidth="1"/>
    <col min="10756" max="10758" width="5.7109375" style="67" customWidth="1"/>
    <col min="10759" max="10759" width="25.5703125" style="67" customWidth="1"/>
    <col min="10760" max="11004" width="9.140625" style="67"/>
    <col min="11005" max="11005" width="4" style="67" customWidth="1"/>
    <col min="11006" max="11006" width="34.7109375" style="67" customWidth="1"/>
    <col min="11007" max="11009" width="5.7109375" style="67" customWidth="1"/>
    <col min="11010" max="11010" width="5.140625" style="67" customWidth="1"/>
    <col min="11011" max="11011" width="34.7109375" style="67" customWidth="1"/>
    <col min="11012" max="11014" width="5.7109375" style="67" customWidth="1"/>
    <col min="11015" max="11015" width="25.5703125" style="67" customWidth="1"/>
    <col min="11016" max="11260" width="9.140625" style="67"/>
    <col min="11261" max="11261" width="4" style="67" customWidth="1"/>
    <col min="11262" max="11262" width="34.7109375" style="67" customWidth="1"/>
    <col min="11263" max="11265" width="5.7109375" style="67" customWidth="1"/>
    <col min="11266" max="11266" width="5.140625" style="67" customWidth="1"/>
    <col min="11267" max="11267" width="34.7109375" style="67" customWidth="1"/>
    <col min="11268" max="11270" width="5.7109375" style="67" customWidth="1"/>
    <col min="11271" max="11271" width="25.5703125" style="67" customWidth="1"/>
    <col min="11272" max="11516" width="9.140625" style="67"/>
    <col min="11517" max="11517" width="4" style="67" customWidth="1"/>
    <col min="11518" max="11518" width="34.7109375" style="67" customWidth="1"/>
    <col min="11519" max="11521" width="5.7109375" style="67" customWidth="1"/>
    <col min="11522" max="11522" width="5.140625" style="67" customWidth="1"/>
    <col min="11523" max="11523" width="34.7109375" style="67" customWidth="1"/>
    <col min="11524" max="11526" width="5.7109375" style="67" customWidth="1"/>
    <col min="11527" max="11527" width="25.5703125" style="67" customWidth="1"/>
    <col min="11528" max="11772" width="9.140625" style="67"/>
    <col min="11773" max="11773" width="4" style="67" customWidth="1"/>
    <col min="11774" max="11774" width="34.7109375" style="67" customWidth="1"/>
    <col min="11775" max="11777" width="5.7109375" style="67" customWidth="1"/>
    <col min="11778" max="11778" width="5.140625" style="67" customWidth="1"/>
    <col min="11779" max="11779" width="34.7109375" style="67" customWidth="1"/>
    <col min="11780" max="11782" width="5.7109375" style="67" customWidth="1"/>
    <col min="11783" max="11783" width="25.5703125" style="67" customWidth="1"/>
    <col min="11784" max="12028" width="9.140625" style="67"/>
    <col min="12029" max="12029" width="4" style="67" customWidth="1"/>
    <col min="12030" max="12030" width="34.7109375" style="67" customWidth="1"/>
    <col min="12031" max="12033" width="5.7109375" style="67" customWidth="1"/>
    <col min="12034" max="12034" width="5.140625" style="67" customWidth="1"/>
    <col min="12035" max="12035" width="34.7109375" style="67" customWidth="1"/>
    <col min="12036" max="12038" width="5.7109375" style="67" customWidth="1"/>
    <col min="12039" max="12039" width="25.5703125" style="67" customWidth="1"/>
    <col min="12040" max="12284" width="9.140625" style="67"/>
    <col min="12285" max="12285" width="4" style="67" customWidth="1"/>
    <col min="12286" max="12286" width="34.7109375" style="67" customWidth="1"/>
    <col min="12287" max="12289" width="5.7109375" style="67" customWidth="1"/>
    <col min="12290" max="12290" width="5.140625" style="67" customWidth="1"/>
    <col min="12291" max="12291" width="34.7109375" style="67" customWidth="1"/>
    <col min="12292" max="12294" width="5.7109375" style="67" customWidth="1"/>
    <col min="12295" max="12295" width="25.5703125" style="67" customWidth="1"/>
    <col min="12296" max="12540" width="9.140625" style="67"/>
    <col min="12541" max="12541" width="4" style="67" customWidth="1"/>
    <col min="12542" max="12542" width="34.7109375" style="67" customWidth="1"/>
    <col min="12543" max="12545" width="5.7109375" style="67" customWidth="1"/>
    <col min="12546" max="12546" width="5.140625" style="67" customWidth="1"/>
    <col min="12547" max="12547" width="34.7109375" style="67" customWidth="1"/>
    <col min="12548" max="12550" width="5.7109375" style="67" customWidth="1"/>
    <col min="12551" max="12551" width="25.5703125" style="67" customWidth="1"/>
    <col min="12552" max="12796" width="9.140625" style="67"/>
    <col min="12797" max="12797" width="4" style="67" customWidth="1"/>
    <col min="12798" max="12798" width="34.7109375" style="67" customWidth="1"/>
    <col min="12799" max="12801" width="5.7109375" style="67" customWidth="1"/>
    <col min="12802" max="12802" width="5.140625" style="67" customWidth="1"/>
    <col min="12803" max="12803" width="34.7109375" style="67" customWidth="1"/>
    <col min="12804" max="12806" width="5.7109375" style="67" customWidth="1"/>
    <col min="12807" max="12807" width="25.5703125" style="67" customWidth="1"/>
    <col min="12808" max="13052" width="9.140625" style="67"/>
    <col min="13053" max="13053" width="4" style="67" customWidth="1"/>
    <col min="13054" max="13054" width="34.7109375" style="67" customWidth="1"/>
    <col min="13055" max="13057" width="5.7109375" style="67" customWidth="1"/>
    <col min="13058" max="13058" width="5.140625" style="67" customWidth="1"/>
    <col min="13059" max="13059" width="34.7109375" style="67" customWidth="1"/>
    <col min="13060" max="13062" width="5.7109375" style="67" customWidth="1"/>
    <col min="13063" max="13063" width="25.5703125" style="67" customWidth="1"/>
    <col min="13064" max="13308" width="9.140625" style="67"/>
    <col min="13309" max="13309" width="4" style="67" customWidth="1"/>
    <col min="13310" max="13310" width="34.7109375" style="67" customWidth="1"/>
    <col min="13311" max="13313" width="5.7109375" style="67" customWidth="1"/>
    <col min="13314" max="13314" width="5.140625" style="67" customWidth="1"/>
    <col min="13315" max="13315" width="34.7109375" style="67" customWidth="1"/>
    <col min="13316" max="13318" width="5.7109375" style="67" customWidth="1"/>
    <col min="13319" max="13319" width="25.5703125" style="67" customWidth="1"/>
    <col min="13320" max="13564" width="9.140625" style="67"/>
    <col min="13565" max="13565" width="4" style="67" customWidth="1"/>
    <col min="13566" max="13566" width="34.7109375" style="67" customWidth="1"/>
    <col min="13567" max="13569" width="5.7109375" style="67" customWidth="1"/>
    <col min="13570" max="13570" width="5.140625" style="67" customWidth="1"/>
    <col min="13571" max="13571" width="34.7109375" style="67" customWidth="1"/>
    <col min="13572" max="13574" width="5.7109375" style="67" customWidth="1"/>
    <col min="13575" max="13575" width="25.5703125" style="67" customWidth="1"/>
    <col min="13576" max="13820" width="9.140625" style="67"/>
    <col min="13821" max="13821" width="4" style="67" customWidth="1"/>
    <col min="13822" max="13822" width="34.7109375" style="67" customWidth="1"/>
    <col min="13823" max="13825" width="5.7109375" style="67" customWidth="1"/>
    <col min="13826" max="13826" width="5.140625" style="67" customWidth="1"/>
    <col min="13827" max="13827" width="34.7109375" style="67" customWidth="1"/>
    <col min="13828" max="13830" width="5.7109375" style="67" customWidth="1"/>
    <col min="13831" max="13831" width="25.5703125" style="67" customWidth="1"/>
    <col min="13832" max="14076" width="9.140625" style="67"/>
    <col min="14077" max="14077" width="4" style="67" customWidth="1"/>
    <col min="14078" max="14078" width="34.7109375" style="67" customWidth="1"/>
    <col min="14079" max="14081" width="5.7109375" style="67" customWidth="1"/>
    <col min="14082" max="14082" width="5.140625" style="67" customWidth="1"/>
    <col min="14083" max="14083" width="34.7109375" style="67" customWidth="1"/>
    <col min="14084" max="14086" width="5.7109375" style="67" customWidth="1"/>
    <col min="14087" max="14087" width="25.5703125" style="67" customWidth="1"/>
    <col min="14088" max="14332" width="9.140625" style="67"/>
    <col min="14333" max="14333" width="4" style="67" customWidth="1"/>
    <col min="14334" max="14334" width="34.7109375" style="67" customWidth="1"/>
    <col min="14335" max="14337" width="5.7109375" style="67" customWidth="1"/>
    <col min="14338" max="14338" width="5.140625" style="67" customWidth="1"/>
    <col min="14339" max="14339" width="34.7109375" style="67" customWidth="1"/>
    <col min="14340" max="14342" width="5.7109375" style="67" customWidth="1"/>
    <col min="14343" max="14343" width="25.5703125" style="67" customWidth="1"/>
    <col min="14344" max="14588" width="9.140625" style="67"/>
    <col min="14589" max="14589" width="4" style="67" customWidth="1"/>
    <col min="14590" max="14590" width="34.7109375" style="67" customWidth="1"/>
    <col min="14591" max="14593" width="5.7109375" style="67" customWidth="1"/>
    <col min="14594" max="14594" width="5.140625" style="67" customWidth="1"/>
    <col min="14595" max="14595" width="34.7109375" style="67" customWidth="1"/>
    <col min="14596" max="14598" width="5.7109375" style="67" customWidth="1"/>
    <col min="14599" max="14599" width="25.5703125" style="67" customWidth="1"/>
    <col min="14600" max="14844" width="9.140625" style="67"/>
    <col min="14845" max="14845" width="4" style="67" customWidth="1"/>
    <col min="14846" max="14846" width="34.7109375" style="67" customWidth="1"/>
    <col min="14847" max="14849" width="5.7109375" style="67" customWidth="1"/>
    <col min="14850" max="14850" width="5.140625" style="67" customWidth="1"/>
    <col min="14851" max="14851" width="34.7109375" style="67" customWidth="1"/>
    <col min="14852" max="14854" width="5.7109375" style="67" customWidth="1"/>
    <col min="14855" max="14855" width="25.5703125" style="67" customWidth="1"/>
    <col min="14856" max="15100" width="9.140625" style="67"/>
    <col min="15101" max="15101" width="4" style="67" customWidth="1"/>
    <col min="15102" max="15102" width="34.7109375" style="67" customWidth="1"/>
    <col min="15103" max="15105" width="5.7109375" style="67" customWidth="1"/>
    <col min="15106" max="15106" width="5.140625" style="67" customWidth="1"/>
    <col min="15107" max="15107" width="34.7109375" style="67" customWidth="1"/>
    <col min="15108" max="15110" width="5.7109375" style="67" customWidth="1"/>
    <col min="15111" max="15111" width="25.5703125" style="67" customWidth="1"/>
    <col min="15112" max="15356" width="9.140625" style="67"/>
    <col min="15357" max="15357" width="4" style="67" customWidth="1"/>
    <col min="15358" max="15358" width="34.7109375" style="67" customWidth="1"/>
    <col min="15359" max="15361" width="5.7109375" style="67" customWidth="1"/>
    <col min="15362" max="15362" width="5.140625" style="67" customWidth="1"/>
    <col min="15363" max="15363" width="34.7109375" style="67" customWidth="1"/>
    <col min="15364" max="15366" width="5.7109375" style="67" customWidth="1"/>
    <col min="15367" max="15367" width="25.5703125" style="67" customWidth="1"/>
    <col min="15368" max="15612" width="9.140625" style="67"/>
    <col min="15613" max="15613" width="4" style="67" customWidth="1"/>
    <col min="15614" max="15614" width="34.7109375" style="67" customWidth="1"/>
    <col min="15615" max="15617" width="5.7109375" style="67" customWidth="1"/>
    <col min="15618" max="15618" width="5.140625" style="67" customWidth="1"/>
    <col min="15619" max="15619" width="34.7109375" style="67" customWidth="1"/>
    <col min="15620" max="15622" width="5.7109375" style="67" customWidth="1"/>
    <col min="15623" max="15623" width="25.5703125" style="67" customWidth="1"/>
    <col min="15624" max="15868" width="9.140625" style="67"/>
    <col min="15869" max="15869" width="4" style="67" customWidth="1"/>
    <col min="15870" max="15870" width="34.7109375" style="67" customWidth="1"/>
    <col min="15871" max="15873" width="5.7109375" style="67" customWidth="1"/>
    <col min="15874" max="15874" width="5.140625" style="67" customWidth="1"/>
    <col min="15875" max="15875" width="34.7109375" style="67" customWidth="1"/>
    <col min="15876" max="15878" width="5.7109375" style="67" customWidth="1"/>
    <col min="15879" max="15879" width="25.5703125" style="67" customWidth="1"/>
    <col min="15880" max="16124" width="9.140625" style="67"/>
    <col min="16125" max="16125" width="4" style="67" customWidth="1"/>
    <col min="16126" max="16126" width="34.7109375" style="67" customWidth="1"/>
    <col min="16127" max="16129" width="5.7109375" style="67" customWidth="1"/>
    <col min="16130" max="16130" width="5.140625" style="67" customWidth="1"/>
    <col min="16131" max="16131" width="34.7109375" style="67" customWidth="1"/>
    <col min="16132" max="16134" width="5.7109375" style="67" customWidth="1"/>
    <col min="16135" max="16135" width="25.5703125" style="67" customWidth="1"/>
    <col min="16136" max="16384" width="9.140625" style="67"/>
  </cols>
  <sheetData>
    <row r="1" spans="1:15">
      <c r="A1" s="135"/>
      <c r="B1" s="136"/>
      <c r="C1" s="137"/>
      <c r="D1" s="138"/>
      <c r="E1" s="138"/>
      <c r="F1" s="138"/>
      <c r="G1" s="138"/>
      <c r="H1" s="138"/>
    </row>
    <row r="2" spans="1:15" ht="26.25">
      <c r="A2" s="62"/>
      <c r="B2" s="104" t="s">
        <v>20</v>
      </c>
      <c r="C2" s="63"/>
      <c r="D2" s="64"/>
      <c r="E2" s="65"/>
      <c r="F2" s="64"/>
      <c r="G2" s="64"/>
      <c r="H2" s="145"/>
      <c r="I2" s="64"/>
      <c r="J2" s="66"/>
      <c r="K2" s="66"/>
      <c r="L2" s="66"/>
      <c r="M2" s="66"/>
      <c r="N2" s="66"/>
      <c r="O2" s="66"/>
    </row>
    <row r="3" spans="1:15" ht="20.25">
      <c r="A3" s="68"/>
      <c r="B3" s="69"/>
      <c r="C3" s="70"/>
      <c r="D3" s="71"/>
      <c r="E3" s="71"/>
      <c r="F3" s="71"/>
      <c r="G3" s="72"/>
      <c r="H3" s="138"/>
    </row>
    <row r="4" spans="1:15" ht="26.25">
      <c r="A4" s="73"/>
      <c r="B4" s="140" t="s">
        <v>89</v>
      </c>
      <c r="C4" s="141"/>
      <c r="D4" s="139"/>
      <c r="E4" s="64"/>
      <c r="F4" s="64"/>
      <c r="G4" s="72"/>
      <c r="H4" s="138"/>
    </row>
    <row r="5" spans="1:15" ht="17.25" thickBot="1">
      <c r="A5" s="74"/>
      <c r="B5" s="75"/>
      <c r="C5" s="149"/>
      <c r="D5" s="62" t="s">
        <v>94</v>
      </c>
      <c r="E5" s="71"/>
      <c r="F5" s="71"/>
      <c r="G5" s="71"/>
      <c r="H5" s="138"/>
    </row>
    <row r="6" spans="1:15" ht="21" customHeight="1" thickBot="1">
      <c r="A6" s="62">
        <v>1</v>
      </c>
      <c r="B6" s="206" t="s">
        <v>71</v>
      </c>
      <c r="C6" s="204">
        <v>81</v>
      </c>
      <c r="D6" s="77">
        <v>3</v>
      </c>
      <c r="E6" s="77"/>
      <c r="F6" s="77"/>
      <c r="G6" s="62"/>
      <c r="H6" s="138"/>
    </row>
    <row r="7" spans="1:15" ht="21" customHeight="1" thickBot="1">
      <c r="A7" s="78"/>
      <c r="B7" s="203" t="s">
        <v>72</v>
      </c>
      <c r="C7" s="204">
        <v>162</v>
      </c>
      <c r="D7" s="185">
        <v>4</v>
      </c>
      <c r="E7" s="186" t="s">
        <v>63</v>
      </c>
      <c r="F7" s="186"/>
      <c r="G7" s="73" t="s">
        <v>94</v>
      </c>
      <c r="H7" s="138"/>
    </row>
    <row r="8" spans="1:15" ht="21" customHeight="1" thickBot="1">
      <c r="A8" s="62"/>
      <c r="B8" s="187"/>
      <c r="C8" s="188">
        <f>C6+C7</f>
        <v>243</v>
      </c>
      <c r="D8" s="186"/>
      <c r="E8" s="239" t="s">
        <v>71</v>
      </c>
      <c r="F8" s="242">
        <v>147</v>
      </c>
      <c r="G8" s="227">
        <v>13</v>
      </c>
      <c r="H8" s="138"/>
    </row>
    <row r="9" spans="1:15" ht="21" customHeight="1" thickBot="1">
      <c r="A9" s="78"/>
      <c r="B9" s="187"/>
      <c r="C9" s="189"/>
      <c r="D9" s="186"/>
      <c r="E9" s="243" t="s">
        <v>72</v>
      </c>
      <c r="F9" s="244">
        <v>214</v>
      </c>
      <c r="G9" s="227">
        <v>14</v>
      </c>
      <c r="H9" s="138"/>
    </row>
    <row r="10" spans="1:15" ht="21" customHeight="1" thickBot="1">
      <c r="A10" s="78">
        <v>4</v>
      </c>
      <c r="B10" s="156" t="s">
        <v>74</v>
      </c>
      <c r="C10" s="256">
        <v>24</v>
      </c>
      <c r="D10" s="190">
        <v>5</v>
      </c>
      <c r="E10" s="191"/>
      <c r="F10" s="197">
        <f>F8+F9</f>
        <v>361</v>
      </c>
      <c r="G10" s="228"/>
      <c r="H10" s="138"/>
    </row>
    <row r="11" spans="1:15" ht="21.75" customHeight="1" thickBot="1">
      <c r="A11" s="78"/>
      <c r="B11" s="254" t="s">
        <v>73</v>
      </c>
      <c r="C11" s="253">
        <v>151</v>
      </c>
      <c r="D11" s="77">
        <v>6</v>
      </c>
      <c r="E11" s="80"/>
      <c r="F11" s="77"/>
      <c r="G11" s="229"/>
      <c r="H11" s="138"/>
    </row>
    <row r="12" spans="1:15" ht="21" thickBot="1">
      <c r="A12" s="72"/>
      <c r="B12" s="192"/>
      <c r="C12" s="193">
        <f>C10+C11</f>
        <v>175</v>
      </c>
      <c r="D12" s="209"/>
      <c r="E12" s="210"/>
      <c r="F12" s="211"/>
      <c r="G12" s="229"/>
      <c r="H12" s="138"/>
    </row>
    <row r="13" spans="1:15" ht="20.25">
      <c r="A13" s="109"/>
      <c r="B13" s="110"/>
      <c r="C13" s="111"/>
      <c r="D13" s="112"/>
      <c r="E13" s="113"/>
      <c r="F13" s="114"/>
      <c r="G13" s="230"/>
      <c r="H13" s="138"/>
    </row>
    <row r="14" spans="1:15" ht="18.75" customHeight="1" thickBot="1">
      <c r="A14" s="109"/>
      <c r="B14" s="116"/>
      <c r="C14" s="117"/>
      <c r="D14" s="118"/>
      <c r="E14" s="119"/>
      <c r="F14" s="120"/>
      <c r="G14" s="231"/>
      <c r="H14" s="138"/>
    </row>
    <row r="15" spans="1:15" ht="21" customHeight="1" thickBot="1">
      <c r="A15" s="109">
        <v>2</v>
      </c>
      <c r="B15" s="257" t="s">
        <v>78</v>
      </c>
      <c r="C15" s="258">
        <v>98</v>
      </c>
      <c r="D15" s="77">
        <v>7</v>
      </c>
      <c r="E15" s="77"/>
      <c r="F15" s="77"/>
      <c r="G15" s="230"/>
      <c r="H15" s="138"/>
    </row>
    <row r="16" spans="1:15" ht="21" customHeight="1" thickBot="1">
      <c r="A16" s="112"/>
      <c r="B16" s="259" t="s">
        <v>79</v>
      </c>
      <c r="C16" s="260">
        <v>192</v>
      </c>
      <c r="D16" s="185">
        <v>8</v>
      </c>
      <c r="E16" s="186"/>
      <c r="F16" s="186"/>
      <c r="G16" s="232"/>
      <c r="H16" s="138"/>
    </row>
    <row r="17" spans="1:8" ht="21" customHeight="1" thickBot="1">
      <c r="A17" s="125"/>
      <c r="B17" s="187"/>
      <c r="C17" s="188">
        <f>C15+C16</f>
        <v>290</v>
      </c>
      <c r="D17" s="186"/>
      <c r="E17" s="245" t="s">
        <v>77</v>
      </c>
      <c r="F17" s="246">
        <v>104</v>
      </c>
      <c r="G17" s="234">
        <v>15</v>
      </c>
      <c r="H17" s="138"/>
    </row>
    <row r="18" spans="1:8" ht="21" customHeight="1" thickBot="1">
      <c r="A18" s="112"/>
      <c r="B18" s="187"/>
      <c r="C18" s="189"/>
      <c r="D18" s="186"/>
      <c r="E18" s="247" t="s">
        <v>76</v>
      </c>
      <c r="F18" s="248">
        <v>245</v>
      </c>
      <c r="G18" s="233">
        <v>16</v>
      </c>
      <c r="H18" s="138"/>
    </row>
    <row r="19" spans="1:8" ht="21" customHeight="1" thickBot="1">
      <c r="A19" s="125">
        <v>3</v>
      </c>
      <c r="B19" s="100" t="s">
        <v>77</v>
      </c>
      <c r="C19" s="202">
        <v>169</v>
      </c>
      <c r="D19" s="190">
        <v>9</v>
      </c>
      <c r="E19" s="191"/>
      <c r="F19" s="197">
        <f>F17+F18</f>
        <v>349</v>
      </c>
      <c r="G19" s="126"/>
      <c r="H19" s="138"/>
    </row>
    <row r="20" spans="1:8" ht="21" customHeight="1" thickBot="1">
      <c r="A20" s="125"/>
      <c r="B20" s="201" t="s">
        <v>76</v>
      </c>
      <c r="C20" s="205">
        <v>253</v>
      </c>
      <c r="D20" s="77">
        <v>10</v>
      </c>
      <c r="E20" s="80"/>
      <c r="F20" s="77"/>
      <c r="G20" s="115"/>
      <c r="H20" s="138"/>
    </row>
    <row r="21" spans="1:8" ht="18.75" thickBot="1">
      <c r="A21" s="125"/>
      <c r="B21" s="192"/>
      <c r="C21" s="193">
        <f>C19+C20</f>
        <v>422</v>
      </c>
      <c r="D21" s="209"/>
      <c r="E21" s="210"/>
      <c r="F21" s="211"/>
      <c r="G21" s="115"/>
      <c r="H21" s="138"/>
    </row>
    <row r="22" spans="1:8">
      <c r="A22" s="127"/>
      <c r="B22" s="119"/>
      <c r="C22" s="128"/>
      <c r="D22" s="129"/>
      <c r="E22" s="129"/>
      <c r="F22" s="129"/>
      <c r="G22" s="115"/>
      <c r="H22" s="138"/>
    </row>
    <row r="23" spans="1:8">
      <c r="A23" s="127"/>
      <c r="B23" s="113"/>
      <c r="C23" s="130"/>
      <c r="D23" s="131"/>
      <c r="E23" s="131"/>
      <c r="F23" s="131"/>
      <c r="G23" s="183"/>
      <c r="H23" s="138"/>
    </row>
    <row r="24" spans="1:8">
      <c r="A24" s="127"/>
      <c r="B24" s="113"/>
      <c r="C24" s="130"/>
      <c r="D24" s="131"/>
      <c r="E24" s="131"/>
      <c r="F24" s="131"/>
      <c r="G24" s="133" t="s">
        <v>58</v>
      </c>
    </row>
    <row r="25" spans="1:8">
      <c r="A25" s="125"/>
      <c r="B25" s="115"/>
      <c r="C25" s="132"/>
      <c r="D25" s="109"/>
      <c r="E25" s="109"/>
      <c r="F25" s="109"/>
      <c r="G25" s="134" t="s">
        <v>57</v>
      </c>
    </row>
    <row r="26" spans="1:8">
      <c r="A26" s="125"/>
      <c r="B26" s="115"/>
      <c r="C26" s="132"/>
      <c r="D26" s="109"/>
      <c r="E26" s="109"/>
      <c r="F26" s="109"/>
      <c r="G26" s="108" t="s">
        <v>59</v>
      </c>
    </row>
    <row r="27" spans="1:8">
      <c r="A27" s="125"/>
      <c r="B27" s="115"/>
      <c r="C27" s="132"/>
      <c r="D27" s="109"/>
      <c r="E27" s="109"/>
      <c r="F27" s="109"/>
      <c r="G27" s="109"/>
    </row>
  </sheetData>
  <pageMargins left="0.70866141732283472" right="0.70866141732283472" top="0.78740157480314965" bottom="0.78740157480314965" header="0.31496062992125984" footer="0.31496062992125984"/>
  <pageSetup paperSize="9" scale="93" orientation="landscape" horizontalDpi="0" verticalDpi="0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2</vt:i4>
      </vt:variant>
    </vt:vector>
  </HeadingPairs>
  <TitlesOfParts>
    <vt:vector size="18" baseType="lpstr">
      <vt:lpstr>BOWLERS</vt:lpstr>
      <vt:lpstr>SINGLES B1</vt:lpstr>
      <vt:lpstr>SINGLES B2</vt:lpstr>
      <vt:lpstr>SINGLES B3</vt:lpstr>
      <vt:lpstr>PAVOUK SINGLES B1+B2</vt:lpstr>
      <vt:lpstr>PAVOUK SINGLES B3</vt:lpstr>
      <vt:lpstr>DOUBLES B1Bx</vt:lpstr>
      <vt:lpstr>DOUBLES B2B2</vt:lpstr>
      <vt:lpstr>PAVOUK DOUBLES B1Bx</vt:lpstr>
      <vt:lpstr>PAVOUK DOUBLES B2B2</vt:lpstr>
      <vt:lpstr>TRIOS B1B2Bx</vt:lpstr>
      <vt:lpstr>PAVOUK TRIOS B1B2Bx</vt:lpstr>
      <vt:lpstr>ALL EVENTS B1</vt:lpstr>
      <vt:lpstr>ALL EVENTS B2</vt:lpstr>
      <vt:lpstr>ALL EVENTS B3</vt:lpstr>
      <vt:lpstr>slovy</vt:lpstr>
      <vt:lpstr>'PAVOUK DOUBLES B1Bx'!Oblast_tisku</vt:lpstr>
      <vt:lpstr>'PAVOUK DOUBLES B2B2'!Oblast_tisku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Vachule</cp:lastModifiedBy>
  <cp:lastPrinted>2019-08-04T15:23:16Z</cp:lastPrinted>
  <dcterms:created xsi:type="dcterms:W3CDTF">2019-08-01T15:07:06Z</dcterms:created>
  <dcterms:modified xsi:type="dcterms:W3CDTF">2019-09-16T19:12:44Z</dcterms:modified>
</cp:coreProperties>
</file>