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lnarová\Desktop\TJ Zora Praha\"/>
    </mc:Choice>
  </mc:AlternateContent>
  <xr:revisionPtr revIDLastSave="0" documentId="13_ncr:1_{76DC0315-0313-4B64-B366-94D1CC63E62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ořadí - vyhlášení" sheetId="3" r:id="rId1"/>
    <sheet name="jednotlivci 2024" sheetId="1" r:id="rId2"/>
  </sheets>
  <calcPr calcId="191029"/>
</workbook>
</file>

<file path=xl/calcChain.xml><?xml version="1.0" encoding="utf-8"?>
<calcChain xmlns="http://schemas.openxmlformats.org/spreadsheetml/2006/main">
  <c r="I32" i="3" l="1"/>
  <c r="K32" i="3" s="1"/>
  <c r="I33" i="3"/>
  <c r="K33" i="3" s="1"/>
  <c r="I31" i="3"/>
  <c r="K31" i="3" s="1"/>
  <c r="I28" i="3"/>
  <c r="K28" i="3" s="1"/>
  <c r="I30" i="3"/>
  <c r="K30" i="3" s="1"/>
  <c r="I29" i="3"/>
  <c r="K29" i="3" s="1"/>
  <c r="I20" i="3"/>
  <c r="K20" i="3" s="1"/>
  <c r="I23" i="3"/>
  <c r="K23" i="3" s="1"/>
  <c r="I22" i="3"/>
  <c r="K22" i="3" s="1"/>
  <c r="I21" i="3"/>
  <c r="K21" i="3" s="1"/>
  <c r="I16" i="3"/>
  <c r="K16" i="3" s="1"/>
  <c r="I24" i="3"/>
  <c r="K24" i="3" s="1"/>
  <c r="I15" i="3"/>
  <c r="K15" i="3" s="1"/>
  <c r="I13" i="3"/>
  <c r="K13" i="3" s="1"/>
  <c r="I14" i="3"/>
  <c r="K14" i="3" s="1"/>
  <c r="I7" i="3"/>
  <c r="K7" i="3" s="1"/>
  <c r="I9" i="3"/>
  <c r="K9" i="3" s="1"/>
  <c r="I8" i="3"/>
  <c r="K8" i="3" s="1"/>
  <c r="I23" i="1"/>
  <c r="K23" i="1" s="1"/>
  <c r="I22" i="1"/>
  <c r="K22" i="1" s="1"/>
  <c r="I21" i="1"/>
  <c r="K21" i="1" s="1"/>
  <c r="I20" i="1"/>
  <c r="K20" i="1" s="1"/>
  <c r="I19" i="1"/>
  <c r="K19" i="1" s="1"/>
  <c r="I11" i="1"/>
  <c r="K11" i="1" s="1"/>
  <c r="I12" i="1"/>
  <c r="K12" i="1" s="1"/>
  <c r="I7" i="1"/>
  <c r="K7" i="1" s="1"/>
  <c r="I15" i="1"/>
  <c r="K15" i="1" s="1"/>
  <c r="I16" i="1" l="1"/>
  <c r="K16" i="1" s="1"/>
  <c r="I13" i="1"/>
  <c r="K13" i="1" s="1"/>
  <c r="I10" i="1"/>
  <c r="K10" i="1" s="1"/>
  <c r="I9" i="1"/>
  <c r="K9" i="1" s="1"/>
  <c r="I18" i="1"/>
  <c r="K18" i="1" s="1"/>
  <c r="I14" i="1"/>
  <c r="K14" i="1" s="1"/>
  <c r="I17" i="1"/>
  <c r="K17" i="1" s="1"/>
  <c r="I8" i="1"/>
  <c r="K8" i="1" s="1"/>
  <c r="I6" i="1"/>
  <c r="K6" i="1" s="1"/>
</calcChain>
</file>

<file path=xl/sharedStrings.xml><?xml version="1.0" encoding="utf-8"?>
<sst xmlns="http://schemas.openxmlformats.org/spreadsheetml/2006/main" count="176" uniqueCount="48">
  <si>
    <t>pořadí</t>
  </si>
  <si>
    <t>Jméno</t>
  </si>
  <si>
    <t>výkon</t>
  </si>
  <si>
    <t>přípočet</t>
  </si>
  <si>
    <t>celkem</t>
  </si>
  <si>
    <t>Horský Zdeněk</t>
  </si>
  <si>
    <t>Zeman Tomáš</t>
  </si>
  <si>
    <t>Nývltová Jaromíra</t>
  </si>
  <si>
    <t>Jaderko Róbert</t>
  </si>
  <si>
    <t>Matějný Jiří</t>
  </si>
  <si>
    <t>Schejbal Jan</t>
  </si>
  <si>
    <t>Čermáková Eliška</t>
  </si>
  <si>
    <t>Vlasáková Kamila</t>
  </si>
  <si>
    <t>Petříček Pavel</t>
  </si>
  <si>
    <t xml:space="preserve">TJ Zora Praha </t>
  </si>
  <si>
    <t>Ondříšková Dana</t>
  </si>
  <si>
    <t>Pražský přebor - 9.3.2024</t>
  </si>
  <si>
    <t>kuželna SK Slavia Praha, Vladivostocká ul.</t>
  </si>
  <si>
    <t>TJ/SK</t>
  </si>
  <si>
    <t>kategorie</t>
  </si>
  <si>
    <t>B1</t>
  </si>
  <si>
    <t>B2</t>
  </si>
  <si>
    <t>B3</t>
  </si>
  <si>
    <t>Reichel Jiří</t>
  </si>
  <si>
    <t>Pongrác Milan</t>
  </si>
  <si>
    <t>Hurtová Ludmila</t>
  </si>
  <si>
    <t>Macháčková Věra</t>
  </si>
  <si>
    <t>Polnar Jakub</t>
  </si>
  <si>
    <t>Mrázková Jarmila</t>
  </si>
  <si>
    <t>Štecha Zdeněk</t>
  </si>
  <si>
    <t>OPEN</t>
  </si>
  <si>
    <t>SK Slavia Praha OZP</t>
  </si>
  <si>
    <t>17.</t>
  </si>
  <si>
    <t>18.</t>
  </si>
  <si>
    <t>7.</t>
  </si>
  <si>
    <t>8.</t>
  </si>
  <si>
    <t>13.</t>
  </si>
  <si>
    <t>14.</t>
  </si>
  <si>
    <t>15.</t>
  </si>
  <si>
    <t>16.</t>
  </si>
  <si>
    <t>Paulus Zdeněk</t>
  </si>
  <si>
    <t>1.</t>
  </si>
  <si>
    <t>2.</t>
  </si>
  <si>
    <t>3.</t>
  </si>
  <si>
    <t>4.</t>
  </si>
  <si>
    <t>5.</t>
  </si>
  <si>
    <t>6.</t>
  </si>
  <si>
    <t>ZRAPOS Opava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</si>
</sst>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8"/>
      <color indexed="12"/>
      <name val="Arial"/>
      <family val="2"/>
      <charset val="238"/>
    </font>
    <font>
      <sz val="18"/>
      <color indexed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2" borderId="1" xfId="1" applyFill="1" applyBorder="1" applyAlignment="1">
      <alignment horizontal="center"/>
    </xf>
    <xf numFmtId="0" fontId="1" fillId="2" borderId="2" xfId="1" applyFill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9" fontId="1" fillId="0" borderId="0" xfId="1" applyNumberFormat="1" applyAlignment="1">
      <alignment horizontal="center"/>
    </xf>
    <xf numFmtId="9" fontId="1" fillId="2" borderId="2" xfId="1" applyNumberFormat="1" applyFill="1" applyBorder="1" applyAlignment="1">
      <alignment horizontal="center"/>
    </xf>
    <xf numFmtId="0" fontId="1" fillId="2" borderId="5" xfId="1" applyFill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1" fillId="0" borderId="3" xfId="1" applyBorder="1" applyAlignment="1" applyProtection="1">
      <alignment horizontal="center"/>
      <protection locked="0"/>
    </xf>
    <xf numFmtId="9" fontId="1" fillId="0" borderId="3" xfId="1" applyNumberFormat="1" applyBorder="1" applyAlignment="1" applyProtection="1">
      <alignment horizontal="center"/>
      <protection locked="0"/>
    </xf>
    <xf numFmtId="0" fontId="4" fillId="0" borderId="0" xfId="1" applyFont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1" fillId="0" borderId="0" xfId="1" applyAlignment="1" applyProtection="1">
      <alignment horizontal="center"/>
      <protection locked="0"/>
    </xf>
    <xf numFmtId="9" fontId="1" fillId="0" borderId="0" xfId="1" applyNumberFormat="1" applyAlignment="1" applyProtection="1">
      <alignment horizontal="center"/>
      <protection locked="0"/>
    </xf>
    <xf numFmtId="9" fontId="1" fillId="0" borderId="10" xfId="1" applyNumberFormat="1" applyBorder="1" applyAlignment="1" applyProtection="1">
      <alignment horizontal="center"/>
      <protection locked="0"/>
    </xf>
    <xf numFmtId="9" fontId="1" fillId="0" borderId="11" xfId="1" applyNumberFormat="1" applyBorder="1" applyAlignment="1" applyProtection="1">
      <alignment horizontal="center"/>
      <protection locked="0"/>
    </xf>
    <xf numFmtId="0" fontId="3" fillId="0" borderId="0" xfId="1" applyFont="1"/>
    <xf numFmtId="1" fontId="4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0" fontId="1" fillId="0" borderId="0" xfId="1"/>
    <xf numFmtId="0" fontId="1" fillId="2" borderId="12" xfId="1" applyFill="1" applyBorder="1" applyAlignment="1">
      <alignment horizontal="center"/>
    </xf>
    <xf numFmtId="0" fontId="1" fillId="0" borderId="3" xfId="1" applyBorder="1" applyAlignment="1">
      <alignment horizontal="left"/>
    </xf>
    <xf numFmtId="0" fontId="4" fillId="0" borderId="3" xfId="1" applyFont="1" applyBorder="1" applyAlignment="1">
      <alignment horizontal="left"/>
    </xf>
    <xf numFmtId="1" fontId="4" fillId="0" borderId="3" xfId="0" applyNumberFormat="1" applyFont="1" applyBorder="1" applyAlignment="1" applyProtection="1">
      <alignment horizontal="center"/>
      <protection locked="0"/>
    </xf>
    <xf numFmtId="1" fontId="4" fillId="0" borderId="3" xfId="1" applyNumberFormat="1" applyFont="1" applyBorder="1" applyAlignment="1" applyProtection="1">
      <alignment horizontal="center"/>
      <protection locked="0"/>
    </xf>
    <xf numFmtId="0" fontId="4" fillId="0" borderId="9" xfId="1" applyFont="1" applyBorder="1" applyAlignment="1">
      <alignment horizontal="left"/>
    </xf>
    <xf numFmtId="0" fontId="4" fillId="0" borderId="7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1" fontId="4" fillId="0" borderId="4" xfId="0" applyNumberFormat="1" applyFont="1" applyBorder="1" applyAlignment="1" applyProtection="1">
      <alignment horizontal="center"/>
      <protection locked="0"/>
    </xf>
    <xf numFmtId="0" fontId="4" fillId="0" borderId="8" xfId="1" applyFont="1" applyBorder="1" applyAlignment="1">
      <alignment horizontal="left"/>
    </xf>
    <xf numFmtId="0" fontId="5" fillId="0" borderId="0" xfId="1" applyFont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1" fillId="0" borderId="4" xfId="1" applyFont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2D8C6-D031-4040-BD68-1826E6F9D5AF}">
  <dimension ref="A2:L50"/>
  <sheetViews>
    <sheetView tabSelected="1" workbookViewId="0">
      <selection activeCell="D34" sqref="D34"/>
    </sheetView>
  </sheetViews>
  <sheetFormatPr defaultRowHeight="14.4" x14ac:dyDescent="0.3"/>
  <cols>
    <col min="2" max="2" width="19.88671875" customWidth="1"/>
    <col min="3" max="3" width="11.5546875" customWidth="1"/>
    <col min="4" max="4" width="23.44140625" customWidth="1"/>
    <col min="5" max="10" width="8.88671875" customWidth="1"/>
    <col min="11" max="11" width="11.44140625" bestFit="1" customWidth="1"/>
  </cols>
  <sheetData>
    <row r="2" spans="1:11" ht="22.8" x14ac:dyDescent="0.4">
      <c r="A2" s="20"/>
      <c r="B2" s="20"/>
      <c r="C2" s="20"/>
      <c r="D2" s="20" t="s">
        <v>16</v>
      </c>
      <c r="E2" s="20"/>
      <c r="F2" s="20"/>
      <c r="G2" s="20"/>
      <c r="H2" s="20"/>
      <c r="I2" s="20"/>
      <c r="J2" s="20"/>
      <c r="K2" s="20"/>
    </row>
    <row r="3" spans="1:11" ht="22.8" x14ac:dyDescent="0.4">
      <c r="A3" s="1"/>
      <c r="B3" s="38" t="s">
        <v>17</v>
      </c>
      <c r="C3" s="38"/>
      <c r="D3" s="38"/>
      <c r="E3" s="38"/>
      <c r="F3" s="38"/>
      <c r="G3" s="38"/>
      <c r="H3" s="38"/>
      <c r="I3" s="38"/>
      <c r="J3" s="38"/>
      <c r="K3" s="38"/>
    </row>
    <row r="4" spans="1:11" ht="22.8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6.2" thickBot="1" x14ac:dyDescent="0.35">
      <c r="A5" s="34" t="s">
        <v>20</v>
      </c>
      <c r="B5" s="2"/>
      <c r="C5" s="2"/>
      <c r="D5" s="2"/>
      <c r="E5" s="2"/>
      <c r="F5" s="2"/>
      <c r="G5" s="2"/>
      <c r="H5" s="2"/>
      <c r="I5" s="2"/>
      <c r="J5" s="7"/>
      <c r="K5" s="14"/>
    </row>
    <row r="6" spans="1:11" ht="16.2" thickBot="1" x14ac:dyDescent="0.35">
      <c r="A6" s="3" t="s">
        <v>0</v>
      </c>
      <c r="B6" s="9" t="s">
        <v>1</v>
      </c>
      <c r="C6" s="24" t="s">
        <v>19</v>
      </c>
      <c r="D6" s="3" t="s">
        <v>18</v>
      </c>
      <c r="E6" s="4">
        <v>1</v>
      </c>
      <c r="F6" s="4">
        <v>2</v>
      </c>
      <c r="G6" s="4">
        <v>3</v>
      </c>
      <c r="H6" s="4">
        <v>4</v>
      </c>
      <c r="I6" s="4" t="s">
        <v>2</v>
      </c>
      <c r="J6" s="8" t="s">
        <v>3</v>
      </c>
      <c r="K6" s="15" t="s">
        <v>4</v>
      </c>
    </row>
    <row r="7" spans="1:11" ht="15.6" x14ac:dyDescent="0.3">
      <c r="A7" s="5" t="s">
        <v>41</v>
      </c>
      <c r="B7" s="26" t="s">
        <v>13</v>
      </c>
      <c r="C7" s="26" t="s">
        <v>20</v>
      </c>
      <c r="D7" s="10" t="s">
        <v>31</v>
      </c>
      <c r="E7" s="5">
        <v>141</v>
      </c>
      <c r="F7" s="5">
        <v>120</v>
      </c>
      <c r="G7" s="5">
        <v>142</v>
      </c>
      <c r="H7" s="5">
        <v>143</v>
      </c>
      <c r="I7" s="12">
        <f>SUM(E7:H7)</f>
        <v>546</v>
      </c>
      <c r="J7" s="18">
        <v>0.25</v>
      </c>
      <c r="K7" s="28">
        <f>SUM(I7*1.25)</f>
        <v>682.5</v>
      </c>
    </row>
    <row r="8" spans="1:11" ht="15.6" x14ac:dyDescent="0.3">
      <c r="A8" s="5" t="s">
        <v>42</v>
      </c>
      <c r="B8" s="26" t="s">
        <v>11</v>
      </c>
      <c r="C8" s="26" t="s">
        <v>20</v>
      </c>
      <c r="D8" s="11" t="s">
        <v>31</v>
      </c>
      <c r="E8" s="5">
        <v>107</v>
      </c>
      <c r="F8" s="5">
        <v>133</v>
      </c>
      <c r="G8" s="5">
        <v>109</v>
      </c>
      <c r="H8" s="5">
        <v>118</v>
      </c>
      <c r="I8" s="12">
        <f>SUM(E8:H8)</f>
        <v>467</v>
      </c>
      <c r="J8" s="18">
        <v>0.27</v>
      </c>
      <c r="K8" s="27">
        <f>SUM(I8*1.27)</f>
        <v>593.09</v>
      </c>
    </row>
    <row r="9" spans="1:11" ht="15.6" x14ac:dyDescent="0.3">
      <c r="A9" s="5" t="s">
        <v>43</v>
      </c>
      <c r="B9" s="26" t="s">
        <v>12</v>
      </c>
      <c r="C9" s="26" t="s">
        <v>20</v>
      </c>
      <c r="D9" s="10" t="s">
        <v>14</v>
      </c>
      <c r="E9" s="5">
        <v>56</v>
      </c>
      <c r="F9" s="5">
        <v>72</v>
      </c>
      <c r="G9" s="5">
        <v>79</v>
      </c>
      <c r="H9" s="5">
        <v>63</v>
      </c>
      <c r="I9" s="12">
        <f>SUM(E9:H9)</f>
        <v>270</v>
      </c>
      <c r="J9" s="18">
        <v>0.27</v>
      </c>
      <c r="K9" s="27">
        <f>SUM(I9*1.27)</f>
        <v>342.9</v>
      </c>
    </row>
    <row r="10" spans="1:11" ht="15.6" x14ac:dyDescent="0.3">
      <c r="A10" s="6"/>
      <c r="B10" s="29"/>
      <c r="C10" s="29"/>
      <c r="D10" s="10"/>
      <c r="E10" s="5"/>
      <c r="F10" s="5"/>
      <c r="G10" s="5"/>
      <c r="H10" s="5"/>
      <c r="I10" s="12"/>
      <c r="J10" s="19"/>
      <c r="K10" s="28"/>
    </row>
    <row r="11" spans="1:11" ht="16.2" thickBot="1" x14ac:dyDescent="0.35">
      <c r="A11" s="35" t="s">
        <v>21</v>
      </c>
      <c r="B11" s="29"/>
      <c r="C11" s="29"/>
      <c r="D11" s="10"/>
      <c r="E11" s="5"/>
      <c r="F11" s="5"/>
      <c r="G11" s="5"/>
      <c r="H11" s="5"/>
      <c r="I11" s="12"/>
      <c r="J11" s="19"/>
      <c r="K11" s="28"/>
    </row>
    <row r="12" spans="1:11" ht="16.2" thickBot="1" x14ac:dyDescent="0.35">
      <c r="A12" s="3" t="s">
        <v>0</v>
      </c>
      <c r="B12" s="9" t="s">
        <v>1</v>
      </c>
      <c r="C12" s="24" t="s">
        <v>19</v>
      </c>
      <c r="D12" s="3" t="s">
        <v>18</v>
      </c>
      <c r="E12" s="4">
        <v>1</v>
      </c>
      <c r="F12" s="4">
        <v>2</v>
      </c>
      <c r="G12" s="4">
        <v>3</v>
      </c>
      <c r="H12" s="4">
        <v>4</v>
      </c>
      <c r="I12" s="4" t="s">
        <v>2</v>
      </c>
      <c r="J12" s="8" t="s">
        <v>3</v>
      </c>
      <c r="K12" s="15" t="s">
        <v>4</v>
      </c>
    </row>
    <row r="13" spans="1:11" ht="15.6" x14ac:dyDescent="0.3">
      <c r="A13" s="6" t="s">
        <v>41</v>
      </c>
      <c r="B13" s="29" t="s">
        <v>24</v>
      </c>
      <c r="C13" s="29" t="s">
        <v>21</v>
      </c>
      <c r="D13" s="10" t="s">
        <v>31</v>
      </c>
      <c r="E13" s="5">
        <v>148</v>
      </c>
      <c r="F13" s="5">
        <v>143</v>
      </c>
      <c r="G13" s="5">
        <v>138</v>
      </c>
      <c r="H13" s="5">
        <v>137</v>
      </c>
      <c r="I13" s="12">
        <f>SUM(E13:H13)</f>
        <v>566</v>
      </c>
      <c r="J13" s="19">
        <v>0.05</v>
      </c>
      <c r="K13" s="27">
        <f>SUM(I13*1.05)</f>
        <v>594.30000000000007</v>
      </c>
    </row>
    <row r="14" spans="1:11" ht="15.6" x14ac:dyDescent="0.3">
      <c r="A14" s="5" t="s">
        <v>42</v>
      </c>
      <c r="B14" s="30" t="s">
        <v>23</v>
      </c>
      <c r="C14" s="29" t="s">
        <v>21</v>
      </c>
      <c r="D14" s="10" t="s">
        <v>31</v>
      </c>
      <c r="E14" s="5">
        <v>137</v>
      </c>
      <c r="F14" s="5">
        <v>158</v>
      </c>
      <c r="G14" s="5">
        <v>142</v>
      </c>
      <c r="H14" s="5">
        <v>113</v>
      </c>
      <c r="I14" s="12">
        <f>SUM(E14:H14)</f>
        <v>550</v>
      </c>
      <c r="J14" s="19">
        <v>0.05</v>
      </c>
      <c r="K14" s="27">
        <f>SUM(I14*1.05)</f>
        <v>577.5</v>
      </c>
    </row>
    <row r="15" spans="1:11" ht="15.6" x14ac:dyDescent="0.3">
      <c r="A15" s="5" t="s">
        <v>43</v>
      </c>
      <c r="B15" s="26" t="s">
        <v>8</v>
      </c>
      <c r="C15" s="29" t="s">
        <v>21</v>
      </c>
      <c r="D15" s="11" t="s">
        <v>14</v>
      </c>
      <c r="E15" s="5">
        <v>118</v>
      </c>
      <c r="F15" s="5">
        <v>140</v>
      </c>
      <c r="G15" s="5">
        <v>125</v>
      </c>
      <c r="H15" s="5">
        <v>120</v>
      </c>
      <c r="I15" s="12">
        <f>SUM(E15:H15)</f>
        <v>503</v>
      </c>
      <c r="J15" s="19">
        <v>0.05</v>
      </c>
      <c r="K15" s="27">
        <f>SUM(I15*1.05)</f>
        <v>528.15</v>
      </c>
    </row>
    <row r="16" spans="1:11" ht="15.6" x14ac:dyDescent="0.3">
      <c r="A16" s="5" t="s">
        <v>44</v>
      </c>
      <c r="B16" s="26" t="s">
        <v>15</v>
      </c>
      <c r="C16" s="26" t="s">
        <v>21</v>
      </c>
      <c r="D16" s="11" t="s">
        <v>31</v>
      </c>
      <c r="E16" s="5">
        <v>127</v>
      </c>
      <c r="F16" s="5">
        <v>123</v>
      </c>
      <c r="G16" s="5">
        <v>132</v>
      </c>
      <c r="H16" s="5">
        <v>105</v>
      </c>
      <c r="I16" s="12">
        <f>SUM(E16:H16)</f>
        <v>487</v>
      </c>
      <c r="J16" s="18">
        <v>7.0000000000000007E-2</v>
      </c>
      <c r="K16" s="27">
        <f>SUM(I16*1.07)</f>
        <v>521.09</v>
      </c>
    </row>
    <row r="17" spans="1:11" ht="15.6" x14ac:dyDescent="0.3">
      <c r="A17" s="5"/>
      <c r="B17" s="26"/>
      <c r="C17" s="29"/>
      <c r="D17" s="11"/>
      <c r="E17" s="5"/>
      <c r="F17" s="5"/>
      <c r="G17" s="5"/>
      <c r="H17" s="5"/>
      <c r="I17" s="12"/>
      <c r="J17" s="18"/>
      <c r="K17" s="27"/>
    </row>
    <row r="18" spans="1:11" ht="16.2" thickBot="1" x14ac:dyDescent="0.35">
      <c r="A18" s="36" t="s">
        <v>22</v>
      </c>
      <c r="B18" s="26"/>
      <c r="C18" s="29"/>
      <c r="D18" s="11"/>
      <c r="E18" s="5"/>
      <c r="F18" s="5"/>
      <c r="G18" s="5"/>
      <c r="H18" s="5"/>
      <c r="I18" s="12"/>
      <c r="J18" s="18"/>
      <c r="K18" s="27"/>
    </row>
    <row r="19" spans="1:11" ht="16.2" thickBot="1" x14ac:dyDescent="0.35">
      <c r="A19" s="3" t="s">
        <v>0</v>
      </c>
      <c r="B19" s="9" t="s">
        <v>1</v>
      </c>
      <c r="C19" s="24" t="s">
        <v>19</v>
      </c>
      <c r="D19" s="3" t="s">
        <v>18</v>
      </c>
      <c r="E19" s="4">
        <v>1</v>
      </c>
      <c r="F19" s="4">
        <v>2</v>
      </c>
      <c r="G19" s="4">
        <v>3</v>
      </c>
      <c r="H19" s="4">
        <v>4</v>
      </c>
      <c r="I19" s="4" t="s">
        <v>2</v>
      </c>
      <c r="J19" s="8" t="s">
        <v>3</v>
      </c>
      <c r="K19" s="15" t="s">
        <v>4</v>
      </c>
    </row>
    <row r="20" spans="1:11" ht="15.6" x14ac:dyDescent="0.3">
      <c r="A20" s="5" t="s">
        <v>41</v>
      </c>
      <c r="B20" s="26" t="s">
        <v>26</v>
      </c>
      <c r="C20" s="29" t="s">
        <v>22</v>
      </c>
      <c r="D20" s="10" t="s">
        <v>31</v>
      </c>
      <c r="E20" s="5">
        <v>156</v>
      </c>
      <c r="F20" s="5">
        <v>164</v>
      </c>
      <c r="G20" s="5">
        <v>157</v>
      </c>
      <c r="H20" s="5">
        <v>144</v>
      </c>
      <c r="I20" s="12">
        <f>SUM(E20:H20)</f>
        <v>621</v>
      </c>
      <c r="J20" s="18">
        <v>0.02</v>
      </c>
      <c r="K20" s="27">
        <f>SUM(I20*1.02)</f>
        <v>633.41999999999996</v>
      </c>
    </row>
    <row r="21" spans="1:11" ht="15.6" x14ac:dyDescent="0.3">
      <c r="A21" s="5" t="s">
        <v>42</v>
      </c>
      <c r="B21" s="25" t="s">
        <v>25</v>
      </c>
      <c r="C21" s="26" t="s">
        <v>22</v>
      </c>
      <c r="D21" s="10" t="s">
        <v>31</v>
      </c>
      <c r="E21" s="5">
        <v>129</v>
      </c>
      <c r="F21" s="5">
        <v>158</v>
      </c>
      <c r="G21" s="5">
        <v>152</v>
      </c>
      <c r="H21" s="5">
        <v>143</v>
      </c>
      <c r="I21" s="12">
        <f>SUM(E21:H21)</f>
        <v>582</v>
      </c>
      <c r="J21" s="18">
        <v>0.02</v>
      </c>
      <c r="K21" s="27">
        <f>SUM(I21*1.02)</f>
        <v>593.64</v>
      </c>
    </row>
    <row r="22" spans="1:11" ht="15.6" x14ac:dyDescent="0.3">
      <c r="A22" s="5" t="s">
        <v>43</v>
      </c>
      <c r="B22" s="26" t="s">
        <v>9</v>
      </c>
      <c r="C22" s="26" t="s">
        <v>22</v>
      </c>
      <c r="D22" s="11" t="s">
        <v>14</v>
      </c>
      <c r="E22" s="5">
        <v>127</v>
      </c>
      <c r="F22" s="5">
        <v>155</v>
      </c>
      <c r="G22" s="5">
        <v>135</v>
      </c>
      <c r="H22" s="5">
        <v>149</v>
      </c>
      <c r="I22" s="12">
        <f>SUM(E22:H22)</f>
        <v>566</v>
      </c>
      <c r="J22" s="18">
        <v>0</v>
      </c>
      <c r="K22" s="27">
        <f>SUM(I22*1)</f>
        <v>566</v>
      </c>
    </row>
    <row r="23" spans="1:11" ht="15.6" x14ac:dyDescent="0.3">
      <c r="A23" s="5" t="s">
        <v>44</v>
      </c>
      <c r="B23" s="31" t="s">
        <v>10</v>
      </c>
      <c r="C23" s="26" t="s">
        <v>22</v>
      </c>
      <c r="D23" s="11" t="s">
        <v>14</v>
      </c>
      <c r="E23" s="5">
        <v>134</v>
      </c>
      <c r="F23" s="5">
        <v>120</v>
      </c>
      <c r="G23" s="5">
        <v>124</v>
      </c>
      <c r="H23" s="5">
        <v>138</v>
      </c>
      <c r="I23" s="12">
        <f>SUM(E23:H23)</f>
        <v>516</v>
      </c>
      <c r="J23" s="18">
        <v>0</v>
      </c>
      <c r="K23" s="27">
        <f>SUM(I23*1)</f>
        <v>516</v>
      </c>
    </row>
    <row r="24" spans="1:11" ht="15.6" x14ac:dyDescent="0.3">
      <c r="A24" s="5" t="s">
        <v>45</v>
      </c>
      <c r="B24" s="26" t="s">
        <v>7</v>
      </c>
      <c r="C24" s="26" t="s">
        <v>22</v>
      </c>
      <c r="D24" s="10" t="s">
        <v>14</v>
      </c>
      <c r="E24" s="5">
        <v>111</v>
      </c>
      <c r="F24" s="5">
        <v>133</v>
      </c>
      <c r="G24" s="5">
        <v>122</v>
      </c>
      <c r="H24" s="5">
        <v>129</v>
      </c>
      <c r="I24" s="12">
        <f>SUM(E24:H24)</f>
        <v>495</v>
      </c>
      <c r="J24" s="18">
        <v>0.02</v>
      </c>
      <c r="K24" s="27">
        <f>SUM(I24*1.02)</f>
        <v>504.90000000000003</v>
      </c>
    </row>
    <row r="25" spans="1:11" ht="15.6" x14ac:dyDescent="0.3">
      <c r="A25" s="5"/>
      <c r="B25" s="26"/>
      <c r="C25" s="26"/>
      <c r="D25" s="11"/>
      <c r="E25" s="5"/>
      <c r="F25" s="5"/>
      <c r="G25" s="5"/>
      <c r="H25" s="5"/>
      <c r="I25" s="12"/>
      <c r="J25" s="18"/>
      <c r="K25" s="32"/>
    </row>
    <row r="26" spans="1:11" ht="16.2" thickBot="1" x14ac:dyDescent="0.35">
      <c r="A26" s="36" t="s">
        <v>30</v>
      </c>
      <c r="B26" s="26"/>
      <c r="C26" s="26"/>
      <c r="D26" s="11"/>
      <c r="E26" s="5"/>
      <c r="F26" s="5"/>
      <c r="G26" s="5"/>
      <c r="H26" s="5"/>
      <c r="I26" s="12"/>
      <c r="J26" s="18"/>
      <c r="K26" s="32"/>
    </row>
    <row r="27" spans="1:11" ht="16.2" thickBot="1" x14ac:dyDescent="0.35">
      <c r="A27" s="3" t="s">
        <v>0</v>
      </c>
      <c r="B27" s="9" t="s">
        <v>1</v>
      </c>
      <c r="C27" s="24" t="s">
        <v>19</v>
      </c>
      <c r="D27" s="3" t="s">
        <v>18</v>
      </c>
      <c r="E27" s="4">
        <v>1</v>
      </c>
      <c r="F27" s="4">
        <v>2</v>
      </c>
      <c r="G27" s="4">
        <v>3</v>
      </c>
      <c r="H27" s="4">
        <v>4</v>
      </c>
      <c r="I27" s="4" t="s">
        <v>2</v>
      </c>
      <c r="J27" s="8" t="s">
        <v>3</v>
      </c>
      <c r="K27" s="15" t="s">
        <v>4</v>
      </c>
    </row>
    <row r="28" spans="1:11" ht="15.6" x14ac:dyDescent="0.3">
      <c r="A28" s="5" t="s">
        <v>41</v>
      </c>
      <c r="B28" s="26" t="s">
        <v>28</v>
      </c>
      <c r="C28" s="26" t="s">
        <v>30</v>
      </c>
      <c r="D28" s="11" t="s">
        <v>31</v>
      </c>
      <c r="E28" s="5">
        <v>159</v>
      </c>
      <c r="F28" s="5">
        <v>142</v>
      </c>
      <c r="G28" s="5">
        <v>152</v>
      </c>
      <c r="H28" s="5">
        <v>149</v>
      </c>
      <c r="I28" s="12">
        <f t="shared" ref="I28:I33" si="0">SUM(E28:H28)</f>
        <v>602</v>
      </c>
      <c r="J28" s="13">
        <v>-0.03</v>
      </c>
      <c r="K28" s="32">
        <f>SUM(I28*0.97)</f>
        <v>583.93999999999994</v>
      </c>
    </row>
    <row r="29" spans="1:11" ht="15.6" x14ac:dyDescent="0.3">
      <c r="A29" s="5" t="s">
        <v>42</v>
      </c>
      <c r="B29" s="26" t="s">
        <v>5</v>
      </c>
      <c r="C29" s="26" t="s">
        <v>30</v>
      </c>
      <c r="D29" s="11" t="s">
        <v>14</v>
      </c>
      <c r="E29" s="5">
        <v>143</v>
      </c>
      <c r="F29" s="5">
        <v>139</v>
      </c>
      <c r="G29" s="5">
        <v>166</v>
      </c>
      <c r="H29" s="5">
        <v>138</v>
      </c>
      <c r="I29" s="12">
        <f t="shared" si="0"/>
        <v>586</v>
      </c>
      <c r="J29" s="13">
        <v>-0.05</v>
      </c>
      <c r="K29" s="32">
        <f>SUM(I29*0.95)</f>
        <v>556.69999999999993</v>
      </c>
    </row>
    <row r="30" spans="1:11" ht="15.6" x14ac:dyDescent="0.3">
      <c r="A30" s="5" t="s">
        <v>43</v>
      </c>
      <c r="B30" s="26" t="s">
        <v>27</v>
      </c>
      <c r="C30" s="26" t="s">
        <v>30</v>
      </c>
      <c r="D30" s="10" t="s">
        <v>14</v>
      </c>
      <c r="E30" s="5">
        <v>140</v>
      </c>
      <c r="F30" s="5">
        <v>130</v>
      </c>
      <c r="G30" s="5">
        <v>145</v>
      </c>
      <c r="H30" s="5">
        <v>147</v>
      </c>
      <c r="I30" s="12">
        <f t="shared" si="0"/>
        <v>562</v>
      </c>
      <c r="J30" s="13">
        <v>-0.05</v>
      </c>
      <c r="K30" s="32">
        <f>SUM(I30*0.95)</f>
        <v>533.9</v>
      </c>
    </row>
    <row r="31" spans="1:11" ht="15.6" x14ac:dyDescent="0.3">
      <c r="A31" s="5" t="s">
        <v>44</v>
      </c>
      <c r="B31" s="33" t="s">
        <v>6</v>
      </c>
      <c r="C31" s="26" t="s">
        <v>30</v>
      </c>
      <c r="D31" s="11" t="s">
        <v>14</v>
      </c>
      <c r="E31" s="5">
        <v>111</v>
      </c>
      <c r="F31" s="5">
        <v>115</v>
      </c>
      <c r="G31" s="5">
        <v>128</v>
      </c>
      <c r="H31" s="5">
        <v>147</v>
      </c>
      <c r="I31" s="12">
        <f t="shared" si="0"/>
        <v>501</v>
      </c>
      <c r="J31" s="13">
        <v>-0.05</v>
      </c>
      <c r="K31" s="32">
        <f>SUM(I31*0.95)</f>
        <v>475.95</v>
      </c>
    </row>
    <row r="32" spans="1:11" ht="15.6" x14ac:dyDescent="0.3">
      <c r="A32" s="5" t="s">
        <v>45</v>
      </c>
      <c r="B32" s="25" t="s">
        <v>40</v>
      </c>
      <c r="C32" s="25" t="s">
        <v>30</v>
      </c>
      <c r="D32" s="39" t="s">
        <v>47</v>
      </c>
      <c r="E32" s="5">
        <v>125</v>
      </c>
      <c r="F32" s="5">
        <v>128</v>
      </c>
      <c r="G32" s="5">
        <v>119</v>
      </c>
      <c r="H32" s="5">
        <v>114</v>
      </c>
      <c r="I32" s="12">
        <f t="shared" si="0"/>
        <v>486</v>
      </c>
      <c r="J32" s="13">
        <v>-0.05</v>
      </c>
      <c r="K32" s="32">
        <f>SUM(I32*0.95)</f>
        <v>461.7</v>
      </c>
    </row>
    <row r="33" spans="1:11" ht="15.6" x14ac:dyDescent="0.3">
      <c r="A33" s="5" t="s">
        <v>46</v>
      </c>
      <c r="B33" s="26" t="s">
        <v>29</v>
      </c>
      <c r="C33" s="26" t="s">
        <v>30</v>
      </c>
      <c r="D33" s="10" t="s">
        <v>14</v>
      </c>
      <c r="E33" s="5">
        <v>137</v>
      </c>
      <c r="F33" s="5">
        <v>93</v>
      </c>
      <c r="G33" s="5">
        <v>114</v>
      </c>
      <c r="H33" s="5">
        <v>127</v>
      </c>
      <c r="I33" s="12">
        <f t="shared" si="0"/>
        <v>471</v>
      </c>
      <c r="J33" s="13">
        <v>-0.05</v>
      </c>
      <c r="K33" s="32">
        <f>SUM(I33*0.95)</f>
        <v>447.45</v>
      </c>
    </row>
    <row r="34" spans="1:11" ht="15.6" x14ac:dyDescent="0.3">
      <c r="A34" s="2"/>
      <c r="B34" s="14"/>
      <c r="C34" s="14"/>
      <c r="D34" s="14"/>
      <c r="E34" s="2"/>
      <c r="F34" s="2"/>
      <c r="G34" s="2"/>
      <c r="H34" s="2"/>
      <c r="I34" s="16"/>
      <c r="J34" s="17"/>
      <c r="K34" s="21"/>
    </row>
    <row r="35" spans="1:11" ht="15.6" x14ac:dyDescent="0.3">
      <c r="A35" s="2"/>
      <c r="B35" s="14"/>
      <c r="C35" s="14"/>
      <c r="D35" s="14"/>
      <c r="E35" s="2"/>
      <c r="F35" s="2"/>
      <c r="G35" s="2"/>
      <c r="H35" s="2"/>
      <c r="I35" s="16"/>
      <c r="J35" s="17"/>
      <c r="K35" s="21"/>
    </row>
    <row r="36" spans="1:11" ht="15.6" x14ac:dyDescent="0.3">
      <c r="A36" s="2"/>
      <c r="B36" s="14"/>
      <c r="C36" s="14"/>
      <c r="D36" s="14"/>
      <c r="E36" s="2"/>
      <c r="F36" s="2"/>
      <c r="G36" s="2"/>
      <c r="H36" s="2"/>
      <c r="I36" s="16"/>
      <c r="J36" s="17"/>
      <c r="K36" s="21"/>
    </row>
    <row r="37" spans="1:11" ht="15.6" x14ac:dyDescent="0.3">
      <c r="A37" s="2"/>
      <c r="B37" s="14"/>
      <c r="C37" s="14"/>
      <c r="D37" s="14"/>
      <c r="E37" s="2"/>
      <c r="F37" s="2"/>
      <c r="G37" s="2"/>
      <c r="H37" s="2"/>
      <c r="I37" s="16"/>
      <c r="J37" s="17"/>
      <c r="K37" s="21"/>
    </row>
    <row r="38" spans="1:11" ht="15.6" x14ac:dyDescent="0.3">
      <c r="A38" s="2"/>
      <c r="B38" s="14"/>
      <c r="C38" s="14"/>
      <c r="D38" s="14"/>
      <c r="E38" s="2"/>
      <c r="F38" s="2"/>
      <c r="G38" s="2"/>
      <c r="H38" s="2"/>
      <c r="I38" s="16"/>
      <c r="J38" s="17"/>
      <c r="K38" s="21"/>
    </row>
    <row r="39" spans="1:11" ht="15.6" x14ac:dyDescent="0.3">
      <c r="A39" s="2"/>
      <c r="B39" s="14"/>
      <c r="C39" s="14"/>
      <c r="D39" s="14"/>
      <c r="E39" s="2"/>
      <c r="F39" s="2"/>
      <c r="G39" s="2"/>
      <c r="H39" s="14"/>
      <c r="I39" s="16"/>
      <c r="J39" s="17"/>
      <c r="K39" s="21"/>
    </row>
    <row r="40" spans="1:11" ht="15.6" x14ac:dyDescent="0.3">
      <c r="A40" s="2"/>
      <c r="B40" s="14"/>
      <c r="C40" s="14"/>
      <c r="D40" s="14"/>
      <c r="E40" s="2"/>
      <c r="F40" s="2"/>
      <c r="G40" s="2"/>
      <c r="H40" s="2"/>
      <c r="I40" s="16"/>
      <c r="J40" s="17"/>
      <c r="K40" s="21"/>
    </row>
    <row r="41" spans="1:11" ht="15.6" x14ac:dyDescent="0.3">
      <c r="A41" s="2"/>
      <c r="B41" s="14"/>
      <c r="C41" s="14"/>
      <c r="D41" s="14"/>
      <c r="E41" s="2"/>
      <c r="F41" s="2"/>
      <c r="G41" s="2"/>
      <c r="H41" s="2"/>
      <c r="I41" s="16"/>
      <c r="J41" s="17"/>
      <c r="K41" s="21"/>
    </row>
    <row r="42" spans="1:11" ht="15.6" x14ac:dyDescent="0.3">
      <c r="A42" s="2"/>
      <c r="B42" s="14"/>
      <c r="C42" s="14"/>
      <c r="D42" s="14"/>
      <c r="E42" s="2"/>
      <c r="F42" s="2"/>
      <c r="G42" s="2"/>
      <c r="H42" s="2"/>
      <c r="I42" s="16"/>
      <c r="J42" s="17"/>
      <c r="K42" s="21"/>
    </row>
    <row r="43" spans="1:11" ht="15.6" x14ac:dyDescent="0.3">
      <c r="A43" s="2"/>
      <c r="B43" s="14"/>
      <c r="C43" s="14"/>
      <c r="D43" s="14"/>
      <c r="E43" s="2"/>
      <c r="F43" s="2"/>
      <c r="G43" s="2"/>
      <c r="H43" s="2"/>
      <c r="I43" s="16"/>
      <c r="J43" s="17"/>
      <c r="K43" s="21"/>
    </row>
    <row r="44" spans="1:11" ht="15.6" x14ac:dyDescent="0.3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1:11" ht="15.6" x14ac:dyDescent="0.3">
      <c r="A45" s="2"/>
      <c r="B45" s="14"/>
      <c r="C45" s="14"/>
      <c r="D45" s="14"/>
      <c r="E45" s="2"/>
      <c r="F45" s="2"/>
      <c r="G45" s="2"/>
      <c r="H45" s="2"/>
      <c r="I45" s="16"/>
      <c r="J45" s="17"/>
      <c r="K45" s="22"/>
    </row>
    <row r="46" spans="1:11" ht="15.6" x14ac:dyDescent="0.3">
      <c r="A46" s="2"/>
      <c r="B46" s="14"/>
      <c r="C46" s="14"/>
      <c r="D46" s="14"/>
      <c r="E46" s="2"/>
      <c r="F46" s="2"/>
      <c r="G46" s="2"/>
      <c r="H46" s="2"/>
      <c r="I46" s="16"/>
      <c r="J46" s="17"/>
      <c r="K46" s="21"/>
    </row>
    <row r="47" spans="1:11" ht="15.6" x14ac:dyDescent="0.3">
      <c r="A47" s="2"/>
      <c r="B47" s="14"/>
      <c r="C47" s="14"/>
      <c r="D47" s="14"/>
      <c r="E47" s="2"/>
      <c r="F47" s="2"/>
      <c r="G47" s="2"/>
      <c r="H47" s="2"/>
      <c r="I47" s="16"/>
      <c r="J47" s="17"/>
      <c r="K47" s="21"/>
    </row>
    <row r="48" spans="1:11" ht="15.6" x14ac:dyDescent="0.3">
      <c r="A48" s="2"/>
      <c r="B48" s="14"/>
      <c r="C48" s="14"/>
      <c r="D48" s="14"/>
      <c r="E48" s="2"/>
      <c r="F48" s="2"/>
      <c r="G48" s="2"/>
      <c r="H48" s="2"/>
      <c r="I48" s="16"/>
      <c r="J48" s="17"/>
      <c r="K48" s="21"/>
    </row>
    <row r="49" spans="1:12" ht="15.6" x14ac:dyDescent="0.3">
      <c r="A49" s="2"/>
      <c r="B49" s="14"/>
      <c r="C49" s="14"/>
      <c r="D49" s="14"/>
      <c r="E49" s="2"/>
      <c r="F49" s="2"/>
      <c r="G49" s="2"/>
      <c r="H49" s="2"/>
      <c r="I49" s="16"/>
      <c r="J49" s="17"/>
      <c r="K49" s="22"/>
      <c r="L49" s="23"/>
    </row>
    <row r="50" spans="1:12" ht="15.6" x14ac:dyDescent="0.3">
      <c r="A50" s="23"/>
      <c r="B50" s="2"/>
      <c r="C50" s="2"/>
      <c r="D50" s="23"/>
      <c r="E50" s="23"/>
      <c r="F50" s="23"/>
      <c r="G50" s="23"/>
      <c r="H50" s="23"/>
      <c r="I50" s="23"/>
      <c r="J50" s="23"/>
      <c r="K50" s="23"/>
    </row>
  </sheetData>
  <sortState xmlns:xlrd2="http://schemas.microsoft.com/office/spreadsheetml/2017/richdata2" ref="A28:K33">
    <sortCondition descending="1" ref="K28:K33"/>
  </sortState>
  <mergeCells count="2">
    <mergeCell ref="B3:K3"/>
    <mergeCell ref="A44:K4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0"/>
  <sheetViews>
    <sheetView workbookViewId="0">
      <selection activeCell="D14" sqref="D14"/>
    </sheetView>
  </sheetViews>
  <sheetFormatPr defaultRowHeight="14.4" x14ac:dyDescent="0.3"/>
  <cols>
    <col min="2" max="2" width="19.88671875" customWidth="1"/>
    <col min="3" max="3" width="11.5546875" customWidth="1"/>
    <col min="4" max="4" width="23.44140625" customWidth="1"/>
    <col min="11" max="11" width="11.44140625" bestFit="1" customWidth="1"/>
  </cols>
  <sheetData>
    <row r="2" spans="1:11" ht="22.8" x14ac:dyDescent="0.4">
      <c r="A2" s="20"/>
      <c r="B2" s="20"/>
      <c r="C2" s="20"/>
      <c r="D2" s="20" t="s">
        <v>16</v>
      </c>
      <c r="E2" s="20"/>
      <c r="F2" s="20"/>
      <c r="G2" s="20"/>
      <c r="H2" s="20"/>
      <c r="I2" s="20"/>
      <c r="J2" s="20"/>
      <c r="K2" s="20"/>
    </row>
    <row r="3" spans="1:11" ht="22.8" x14ac:dyDescent="0.4">
      <c r="A3" s="1"/>
      <c r="B3" s="38" t="s">
        <v>17</v>
      </c>
      <c r="C3" s="38"/>
      <c r="D3" s="38"/>
      <c r="E3" s="38"/>
      <c r="F3" s="38"/>
      <c r="G3" s="38"/>
      <c r="H3" s="38"/>
      <c r="I3" s="38"/>
      <c r="J3" s="38"/>
      <c r="K3" s="38"/>
    </row>
    <row r="4" spans="1:11" ht="16.2" thickBot="1" x14ac:dyDescent="0.35">
      <c r="A4" s="2"/>
      <c r="B4" s="2"/>
      <c r="C4" s="2"/>
      <c r="D4" s="2"/>
      <c r="E4" s="2"/>
      <c r="F4" s="2"/>
      <c r="G4" s="2"/>
      <c r="H4" s="2"/>
      <c r="I4" s="2"/>
      <c r="J4" s="7"/>
      <c r="K4" s="14"/>
    </row>
    <row r="5" spans="1:11" ht="16.2" thickBot="1" x14ac:dyDescent="0.35">
      <c r="A5" s="3" t="s">
        <v>0</v>
      </c>
      <c r="B5" s="9" t="s">
        <v>1</v>
      </c>
      <c r="C5" s="24" t="s">
        <v>19</v>
      </c>
      <c r="D5" s="3" t="s">
        <v>18</v>
      </c>
      <c r="E5" s="4">
        <v>1</v>
      </c>
      <c r="F5" s="4">
        <v>2</v>
      </c>
      <c r="G5" s="4">
        <v>3</v>
      </c>
      <c r="H5" s="4">
        <v>4</v>
      </c>
      <c r="I5" s="4" t="s">
        <v>2</v>
      </c>
      <c r="J5" s="8" t="s">
        <v>3</v>
      </c>
      <c r="K5" s="15" t="s">
        <v>4</v>
      </c>
    </row>
    <row r="6" spans="1:11" ht="15.6" x14ac:dyDescent="0.3">
      <c r="A6" s="5">
        <v>1</v>
      </c>
      <c r="B6" s="26" t="s">
        <v>11</v>
      </c>
      <c r="C6" s="26" t="s">
        <v>20</v>
      </c>
      <c r="D6" s="10" t="s">
        <v>31</v>
      </c>
      <c r="E6" s="5">
        <v>107</v>
      </c>
      <c r="F6" s="5">
        <v>133</v>
      </c>
      <c r="G6" s="5">
        <v>109</v>
      </c>
      <c r="H6" s="5">
        <v>118</v>
      </c>
      <c r="I6" s="12">
        <f t="shared" ref="I6:I12" si="0">SUM(E6:H6)</f>
        <v>467</v>
      </c>
      <c r="J6" s="18">
        <v>0.27</v>
      </c>
      <c r="K6" s="27">
        <f>SUM(I6*1.27)</f>
        <v>593.09</v>
      </c>
    </row>
    <row r="7" spans="1:11" ht="15.6" x14ac:dyDescent="0.3">
      <c r="A7" s="5">
        <v>2</v>
      </c>
      <c r="B7" s="26" t="s">
        <v>12</v>
      </c>
      <c r="C7" s="26" t="s">
        <v>20</v>
      </c>
      <c r="D7" s="11" t="s">
        <v>14</v>
      </c>
      <c r="E7" s="5">
        <v>56</v>
      </c>
      <c r="F7" s="5">
        <v>72</v>
      </c>
      <c r="G7" s="5">
        <v>79</v>
      </c>
      <c r="H7" s="5">
        <v>63</v>
      </c>
      <c r="I7" s="12">
        <f t="shared" si="0"/>
        <v>270</v>
      </c>
      <c r="J7" s="18">
        <v>0.27</v>
      </c>
      <c r="K7" s="27">
        <f>SUM(I7*1.27)</f>
        <v>342.9</v>
      </c>
    </row>
    <row r="8" spans="1:11" ht="15.6" x14ac:dyDescent="0.3">
      <c r="A8" s="5">
        <v>3</v>
      </c>
      <c r="B8" s="26" t="s">
        <v>13</v>
      </c>
      <c r="C8" s="26" t="s">
        <v>20</v>
      </c>
      <c r="D8" s="10" t="s">
        <v>31</v>
      </c>
      <c r="E8" s="5">
        <v>141</v>
      </c>
      <c r="F8" s="5">
        <v>120</v>
      </c>
      <c r="G8" s="5">
        <v>142</v>
      </c>
      <c r="H8" s="5">
        <v>143</v>
      </c>
      <c r="I8" s="12">
        <f t="shared" si="0"/>
        <v>546</v>
      </c>
      <c r="J8" s="18">
        <v>0.25</v>
      </c>
      <c r="K8" s="28">
        <f>SUM(I8*1.25)</f>
        <v>682.5</v>
      </c>
    </row>
    <row r="9" spans="1:11" ht="15.6" x14ac:dyDescent="0.3">
      <c r="A9" s="6">
        <v>4</v>
      </c>
      <c r="B9" s="29" t="s">
        <v>23</v>
      </c>
      <c r="C9" s="29" t="s">
        <v>21</v>
      </c>
      <c r="D9" s="10" t="s">
        <v>31</v>
      </c>
      <c r="E9" s="5">
        <v>137</v>
      </c>
      <c r="F9" s="5">
        <v>158</v>
      </c>
      <c r="G9" s="5">
        <v>142</v>
      </c>
      <c r="H9" s="5">
        <v>113</v>
      </c>
      <c r="I9" s="12">
        <f t="shared" si="0"/>
        <v>550</v>
      </c>
      <c r="J9" s="19">
        <v>0.05</v>
      </c>
      <c r="K9" s="27">
        <f>SUM(I9*1.05)</f>
        <v>577.5</v>
      </c>
    </row>
    <row r="10" spans="1:11" ht="15.6" x14ac:dyDescent="0.3">
      <c r="A10" s="5">
        <v>5</v>
      </c>
      <c r="B10" s="30" t="s">
        <v>24</v>
      </c>
      <c r="C10" s="29" t="s">
        <v>21</v>
      </c>
      <c r="D10" s="10" t="s">
        <v>31</v>
      </c>
      <c r="E10" s="5">
        <v>148</v>
      </c>
      <c r="F10" s="5">
        <v>143</v>
      </c>
      <c r="G10" s="5">
        <v>138</v>
      </c>
      <c r="H10" s="5">
        <v>137</v>
      </c>
      <c r="I10" s="12">
        <f t="shared" si="0"/>
        <v>566</v>
      </c>
      <c r="J10" s="19">
        <v>0.05</v>
      </c>
      <c r="K10" s="27">
        <f t="shared" ref="K10:K11" si="1">SUM(I10*1.05)</f>
        <v>594.30000000000007</v>
      </c>
    </row>
    <row r="11" spans="1:11" ht="15.6" x14ac:dyDescent="0.3">
      <c r="A11" s="5">
        <v>6</v>
      </c>
      <c r="B11" s="26" t="s">
        <v>8</v>
      </c>
      <c r="C11" s="29" t="s">
        <v>21</v>
      </c>
      <c r="D11" s="11" t="s">
        <v>14</v>
      </c>
      <c r="E11" s="5">
        <v>118</v>
      </c>
      <c r="F11" s="5">
        <v>140</v>
      </c>
      <c r="G11" s="5">
        <v>125</v>
      </c>
      <c r="H11" s="5">
        <v>120</v>
      </c>
      <c r="I11" s="12">
        <f t="shared" si="0"/>
        <v>503</v>
      </c>
      <c r="J11" s="19">
        <v>0.05</v>
      </c>
      <c r="K11" s="27">
        <f t="shared" si="1"/>
        <v>528.15</v>
      </c>
    </row>
    <row r="12" spans="1:11" ht="15.6" x14ac:dyDescent="0.3">
      <c r="A12" s="5" t="s">
        <v>34</v>
      </c>
      <c r="B12" s="26" t="s">
        <v>7</v>
      </c>
      <c r="C12" s="26" t="s">
        <v>22</v>
      </c>
      <c r="D12" s="11" t="s">
        <v>14</v>
      </c>
      <c r="E12" s="5">
        <v>111</v>
      </c>
      <c r="F12" s="5">
        <v>133</v>
      </c>
      <c r="G12" s="5">
        <v>122</v>
      </c>
      <c r="H12" s="5">
        <v>129</v>
      </c>
      <c r="I12" s="12">
        <f t="shared" si="0"/>
        <v>495</v>
      </c>
      <c r="J12" s="18">
        <v>0.02</v>
      </c>
      <c r="K12" s="27">
        <f>SUM(I12*1.02)</f>
        <v>504.90000000000003</v>
      </c>
    </row>
    <row r="13" spans="1:11" ht="15.6" x14ac:dyDescent="0.3">
      <c r="A13" s="5" t="s">
        <v>35</v>
      </c>
      <c r="B13" s="26" t="s">
        <v>15</v>
      </c>
      <c r="C13" s="29" t="s">
        <v>21</v>
      </c>
      <c r="D13" s="10" t="s">
        <v>31</v>
      </c>
      <c r="E13" s="5">
        <v>127</v>
      </c>
      <c r="F13" s="5">
        <v>123</v>
      </c>
      <c r="G13" s="5">
        <v>132</v>
      </c>
      <c r="H13" s="5">
        <v>105</v>
      </c>
      <c r="I13" s="12">
        <f t="shared" ref="I13:I22" si="2">SUM(E13:H13)</f>
        <v>487</v>
      </c>
      <c r="J13" s="18">
        <v>7.0000000000000007E-2</v>
      </c>
      <c r="K13" s="27">
        <f>SUM(I13*1.07)</f>
        <v>521.09</v>
      </c>
    </row>
    <row r="14" spans="1:11" ht="15.6" x14ac:dyDescent="0.3">
      <c r="A14" s="5">
        <v>9</v>
      </c>
      <c r="B14" s="25" t="s">
        <v>25</v>
      </c>
      <c r="C14" s="26" t="s">
        <v>22</v>
      </c>
      <c r="D14" s="10" t="s">
        <v>31</v>
      </c>
      <c r="E14" s="5">
        <v>129</v>
      </c>
      <c r="F14" s="5">
        <v>158</v>
      </c>
      <c r="G14" s="5">
        <v>152</v>
      </c>
      <c r="H14" s="5">
        <v>143</v>
      </c>
      <c r="I14" s="12">
        <f t="shared" si="2"/>
        <v>582</v>
      </c>
      <c r="J14" s="18">
        <v>0.02</v>
      </c>
      <c r="K14" s="27">
        <f>SUM(I14*1.02)</f>
        <v>593.64</v>
      </c>
    </row>
    <row r="15" spans="1:11" ht="15.6" x14ac:dyDescent="0.3">
      <c r="A15" s="5">
        <v>10</v>
      </c>
      <c r="B15" s="26" t="s">
        <v>9</v>
      </c>
      <c r="C15" s="26" t="s">
        <v>22</v>
      </c>
      <c r="D15" s="11" t="s">
        <v>14</v>
      </c>
      <c r="E15" s="5">
        <v>127</v>
      </c>
      <c r="F15" s="5">
        <v>155</v>
      </c>
      <c r="G15" s="5">
        <v>135</v>
      </c>
      <c r="H15" s="5">
        <v>149</v>
      </c>
      <c r="I15" s="12">
        <f t="shared" si="2"/>
        <v>566</v>
      </c>
      <c r="J15" s="18">
        <v>0</v>
      </c>
      <c r="K15" s="27">
        <f>SUM(I15*1)</f>
        <v>566</v>
      </c>
    </row>
    <row r="16" spans="1:11" ht="15.6" x14ac:dyDescent="0.3">
      <c r="A16" s="5">
        <v>11</v>
      </c>
      <c r="B16" s="31" t="s">
        <v>10</v>
      </c>
      <c r="C16" s="26" t="s">
        <v>22</v>
      </c>
      <c r="D16" s="11" t="s">
        <v>14</v>
      </c>
      <c r="E16" s="5">
        <v>134</v>
      </c>
      <c r="F16" s="5">
        <v>120</v>
      </c>
      <c r="G16" s="5">
        <v>124</v>
      </c>
      <c r="H16" s="5">
        <v>138</v>
      </c>
      <c r="I16" s="12">
        <f t="shared" si="2"/>
        <v>516</v>
      </c>
      <c r="J16" s="18">
        <v>0</v>
      </c>
      <c r="K16" s="27">
        <f>SUM(I16*1)</f>
        <v>516</v>
      </c>
    </row>
    <row r="17" spans="1:11" ht="15.6" x14ac:dyDescent="0.3">
      <c r="A17" s="5">
        <v>12</v>
      </c>
      <c r="B17" s="26" t="s">
        <v>26</v>
      </c>
      <c r="C17" s="26" t="s">
        <v>22</v>
      </c>
      <c r="D17" s="10" t="s">
        <v>31</v>
      </c>
      <c r="E17" s="5">
        <v>156</v>
      </c>
      <c r="F17" s="5">
        <v>164</v>
      </c>
      <c r="G17" s="5">
        <v>157</v>
      </c>
      <c r="H17" s="5">
        <v>144</v>
      </c>
      <c r="I17" s="12">
        <f t="shared" si="2"/>
        <v>621</v>
      </c>
      <c r="J17" s="18">
        <v>0.02</v>
      </c>
      <c r="K17" s="27">
        <f>SUM(I17*1.02)</f>
        <v>633.41999999999996</v>
      </c>
    </row>
    <row r="18" spans="1:11" ht="15.6" x14ac:dyDescent="0.3">
      <c r="A18" s="5" t="s">
        <v>36</v>
      </c>
      <c r="B18" s="26" t="s">
        <v>5</v>
      </c>
      <c r="C18" s="26" t="s">
        <v>30</v>
      </c>
      <c r="D18" s="11" t="s">
        <v>14</v>
      </c>
      <c r="E18" s="5">
        <v>143</v>
      </c>
      <c r="F18" s="5">
        <v>139</v>
      </c>
      <c r="G18" s="5">
        <v>166</v>
      </c>
      <c r="H18" s="5">
        <v>138</v>
      </c>
      <c r="I18" s="12">
        <f t="shared" si="2"/>
        <v>586</v>
      </c>
      <c r="J18" s="13">
        <v>-0.05</v>
      </c>
      <c r="K18" s="32">
        <f>SUM(I18*0.95)</f>
        <v>556.69999999999993</v>
      </c>
    </row>
    <row r="19" spans="1:11" ht="15.6" x14ac:dyDescent="0.3">
      <c r="A19" s="5" t="s">
        <v>37</v>
      </c>
      <c r="B19" s="26" t="s">
        <v>27</v>
      </c>
      <c r="C19" s="26" t="s">
        <v>30</v>
      </c>
      <c r="D19" s="11" t="s">
        <v>14</v>
      </c>
      <c r="E19" s="5">
        <v>140</v>
      </c>
      <c r="F19" s="5">
        <v>130</v>
      </c>
      <c r="G19" s="5">
        <v>145</v>
      </c>
      <c r="H19" s="5">
        <v>147</v>
      </c>
      <c r="I19" s="12">
        <f t="shared" si="2"/>
        <v>562</v>
      </c>
      <c r="J19" s="13">
        <v>-0.05</v>
      </c>
      <c r="K19" s="32">
        <f>SUM(I19*0.95)</f>
        <v>533.9</v>
      </c>
    </row>
    <row r="20" spans="1:11" ht="15.6" x14ac:dyDescent="0.3">
      <c r="A20" s="5" t="s">
        <v>38</v>
      </c>
      <c r="B20" s="26" t="s">
        <v>28</v>
      </c>
      <c r="C20" s="26" t="s">
        <v>30</v>
      </c>
      <c r="D20" s="10" t="s">
        <v>31</v>
      </c>
      <c r="E20" s="5">
        <v>159</v>
      </c>
      <c r="F20" s="5">
        <v>142</v>
      </c>
      <c r="G20" s="5">
        <v>152</v>
      </c>
      <c r="H20" s="5">
        <v>149</v>
      </c>
      <c r="I20" s="12">
        <f t="shared" si="2"/>
        <v>602</v>
      </c>
      <c r="J20" s="13">
        <v>-0.03</v>
      </c>
      <c r="K20" s="32">
        <f>SUM(I20*0.97)</f>
        <v>583.93999999999994</v>
      </c>
    </row>
    <row r="21" spans="1:11" ht="15.6" x14ac:dyDescent="0.3">
      <c r="A21" s="5" t="s">
        <v>39</v>
      </c>
      <c r="B21" s="33" t="s">
        <v>6</v>
      </c>
      <c r="C21" s="26" t="s">
        <v>30</v>
      </c>
      <c r="D21" s="11" t="s">
        <v>14</v>
      </c>
      <c r="E21" s="5">
        <v>111</v>
      </c>
      <c r="F21" s="5">
        <v>115</v>
      </c>
      <c r="G21" s="5">
        <v>128</v>
      </c>
      <c r="H21" s="5">
        <v>147</v>
      </c>
      <c r="I21" s="12">
        <f t="shared" si="2"/>
        <v>501</v>
      </c>
      <c r="J21" s="13">
        <v>-0.05</v>
      </c>
      <c r="K21" s="32">
        <f t="shared" ref="K21:K22" si="3">SUM(I21*0.95)</f>
        <v>475.95</v>
      </c>
    </row>
    <row r="22" spans="1:11" ht="15.6" x14ac:dyDescent="0.3">
      <c r="A22" s="5" t="s">
        <v>32</v>
      </c>
      <c r="B22" s="26" t="s">
        <v>29</v>
      </c>
      <c r="C22" s="26" t="s">
        <v>30</v>
      </c>
      <c r="D22" s="11" t="s">
        <v>14</v>
      </c>
      <c r="E22" s="5">
        <v>137</v>
      </c>
      <c r="F22" s="5">
        <v>93</v>
      </c>
      <c r="G22" s="5">
        <v>114</v>
      </c>
      <c r="H22" s="5">
        <v>127</v>
      </c>
      <c r="I22" s="12">
        <f t="shared" si="2"/>
        <v>471</v>
      </c>
      <c r="J22" s="13">
        <v>-0.05</v>
      </c>
      <c r="K22" s="32">
        <f t="shared" si="3"/>
        <v>447.45</v>
      </c>
    </row>
    <row r="23" spans="1:11" ht="15.6" x14ac:dyDescent="0.3">
      <c r="A23" s="5" t="s">
        <v>33</v>
      </c>
      <c r="B23" s="25" t="s">
        <v>40</v>
      </c>
      <c r="C23" s="25" t="s">
        <v>30</v>
      </c>
      <c r="D23" s="10"/>
      <c r="E23" s="5">
        <v>125</v>
      </c>
      <c r="F23" s="5">
        <v>128</v>
      </c>
      <c r="G23" s="5">
        <v>119</v>
      </c>
      <c r="H23" s="5">
        <v>114</v>
      </c>
      <c r="I23" s="12">
        <f t="shared" ref="I23" si="4">SUM(E23:H23)</f>
        <v>486</v>
      </c>
      <c r="J23" s="13">
        <v>-0.05</v>
      </c>
      <c r="K23" s="32">
        <f t="shared" ref="K23" si="5">SUM(I23*0.95)</f>
        <v>461.7</v>
      </c>
    </row>
    <row r="24" spans="1:11" ht="15.6" x14ac:dyDescent="0.3">
      <c r="A24" s="2"/>
      <c r="B24" s="14"/>
      <c r="C24" s="14"/>
      <c r="D24" s="14"/>
      <c r="E24" s="2"/>
      <c r="F24" s="2"/>
      <c r="G24" s="2"/>
      <c r="H24" s="2"/>
      <c r="I24" s="16"/>
      <c r="J24" s="17"/>
      <c r="K24" s="21"/>
    </row>
    <row r="25" spans="1:11" ht="15.6" x14ac:dyDescent="0.3">
      <c r="A25" s="2"/>
      <c r="B25" s="14"/>
      <c r="C25" s="14"/>
      <c r="D25" s="14"/>
      <c r="E25" s="2"/>
      <c r="F25" s="2"/>
      <c r="G25" s="2"/>
      <c r="H25" s="2"/>
      <c r="I25" s="16"/>
      <c r="J25" s="17"/>
      <c r="K25" s="21"/>
    </row>
    <row r="26" spans="1:11" ht="15.6" x14ac:dyDescent="0.3">
      <c r="A26" s="2"/>
      <c r="B26" s="14"/>
      <c r="C26" s="14"/>
      <c r="D26" s="14"/>
      <c r="E26" s="2"/>
      <c r="F26" s="2"/>
      <c r="G26" s="2"/>
      <c r="H26" s="2"/>
      <c r="I26" s="16"/>
      <c r="J26" s="17"/>
      <c r="K26" s="21"/>
    </row>
    <row r="27" spans="1:11" ht="15.6" x14ac:dyDescent="0.3">
      <c r="A27" s="2"/>
      <c r="B27" s="14"/>
      <c r="C27" s="14"/>
      <c r="D27" s="14"/>
      <c r="E27" s="2"/>
      <c r="F27" s="2"/>
      <c r="G27" s="2"/>
      <c r="H27" s="2"/>
      <c r="I27" s="16"/>
      <c r="J27" s="17"/>
      <c r="K27" s="21"/>
    </row>
    <row r="28" spans="1:11" ht="15.6" x14ac:dyDescent="0.3">
      <c r="A28" s="2"/>
      <c r="B28" s="14"/>
      <c r="C28" s="14"/>
      <c r="D28" s="14"/>
      <c r="E28" s="2"/>
      <c r="F28" s="2"/>
      <c r="G28" s="2"/>
      <c r="H28" s="2"/>
      <c r="I28" s="16"/>
      <c r="J28" s="17"/>
      <c r="K28" s="21"/>
    </row>
    <row r="29" spans="1:11" ht="15.6" x14ac:dyDescent="0.3">
      <c r="A29" s="2"/>
      <c r="B29" s="14"/>
      <c r="C29" s="14"/>
      <c r="D29" s="14"/>
      <c r="E29" s="2"/>
      <c r="F29" s="2"/>
      <c r="G29" s="2"/>
      <c r="H29" s="14"/>
      <c r="I29" s="16"/>
      <c r="J29" s="17"/>
      <c r="K29" s="21"/>
    </row>
    <row r="30" spans="1:11" ht="15.6" x14ac:dyDescent="0.3">
      <c r="A30" s="2"/>
      <c r="B30" s="14"/>
      <c r="C30" s="14"/>
      <c r="D30" s="14"/>
      <c r="E30" s="2"/>
      <c r="F30" s="2"/>
      <c r="G30" s="2"/>
      <c r="H30" s="2"/>
      <c r="I30" s="16"/>
      <c r="J30" s="17"/>
      <c r="K30" s="21"/>
    </row>
    <row r="31" spans="1:11" ht="15.6" x14ac:dyDescent="0.3">
      <c r="A31" s="2"/>
      <c r="B31" s="14"/>
      <c r="C31" s="14"/>
      <c r="D31" s="14"/>
      <c r="E31" s="2"/>
      <c r="F31" s="2"/>
      <c r="G31" s="2"/>
      <c r="H31" s="2"/>
      <c r="I31" s="16"/>
      <c r="J31" s="17"/>
      <c r="K31" s="21"/>
    </row>
    <row r="32" spans="1:11" ht="15.6" x14ac:dyDescent="0.3">
      <c r="A32" s="2"/>
      <c r="B32" s="14"/>
      <c r="C32" s="14"/>
      <c r="D32" s="14"/>
      <c r="E32" s="2"/>
      <c r="F32" s="2"/>
      <c r="G32" s="2"/>
      <c r="H32" s="2"/>
      <c r="I32" s="16"/>
      <c r="J32" s="17"/>
      <c r="K32" s="21"/>
    </row>
    <row r="33" spans="1:12" ht="15.6" x14ac:dyDescent="0.3">
      <c r="A33" s="2"/>
      <c r="B33" s="14"/>
      <c r="C33" s="14"/>
      <c r="D33" s="14"/>
      <c r="E33" s="2"/>
      <c r="F33" s="2"/>
      <c r="G33" s="2"/>
      <c r="H33" s="2"/>
      <c r="I33" s="16"/>
      <c r="J33" s="17"/>
      <c r="K33" s="21"/>
    </row>
    <row r="34" spans="1:12" ht="15.6" x14ac:dyDescent="0.3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2" ht="15.6" x14ac:dyDescent="0.3">
      <c r="A35" s="2"/>
      <c r="B35" s="14"/>
      <c r="C35" s="14"/>
      <c r="D35" s="14"/>
      <c r="E35" s="2"/>
      <c r="F35" s="2"/>
      <c r="G35" s="2"/>
      <c r="H35" s="2"/>
      <c r="I35" s="16"/>
      <c r="J35" s="17"/>
      <c r="K35" s="22"/>
    </row>
    <row r="36" spans="1:12" ht="15.6" x14ac:dyDescent="0.3">
      <c r="A36" s="2"/>
      <c r="B36" s="14"/>
      <c r="C36" s="14"/>
      <c r="D36" s="14"/>
      <c r="E36" s="2"/>
      <c r="F36" s="2"/>
      <c r="G36" s="2"/>
      <c r="H36" s="2"/>
      <c r="I36" s="16"/>
      <c r="J36" s="17"/>
      <c r="K36" s="21"/>
    </row>
    <row r="37" spans="1:12" ht="15.6" x14ac:dyDescent="0.3">
      <c r="A37" s="2"/>
      <c r="B37" s="14"/>
      <c r="C37" s="14"/>
      <c r="D37" s="14"/>
      <c r="E37" s="2"/>
      <c r="F37" s="2"/>
      <c r="G37" s="2"/>
      <c r="H37" s="2"/>
      <c r="I37" s="16"/>
      <c r="J37" s="17"/>
      <c r="K37" s="21"/>
    </row>
    <row r="38" spans="1:12" ht="15.6" x14ac:dyDescent="0.3">
      <c r="A38" s="2"/>
      <c r="B38" s="14"/>
      <c r="C38" s="14"/>
      <c r="D38" s="14"/>
      <c r="E38" s="2"/>
      <c r="F38" s="2"/>
      <c r="G38" s="2"/>
      <c r="H38" s="2"/>
      <c r="I38" s="16"/>
      <c r="J38" s="17"/>
      <c r="K38" s="21"/>
    </row>
    <row r="39" spans="1:12" ht="15.6" x14ac:dyDescent="0.3">
      <c r="A39" s="2"/>
      <c r="B39" s="14"/>
      <c r="C39" s="14"/>
      <c r="D39" s="14"/>
      <c r="E39" s="2"/>
      <c r="F39" s="2"/>
      <c r="G39" s="2"/>
      <c r="H39" s="2"/>
      <c r="I39" s="16"/>
      <c r="J39" s="17"/>
      <c r="K39" s="22"/>
      <c r="L39" s="23"/>
    </row>
    <row r="40" spans="1:12" ht="15.6" x14ac:dyDescent="0.3">
      <c r="A40" s="23"/>
      <c r="B40" s="2"/>
      <c r="C40" s="2"/>
      <c r="D40" s="23"/>
      <c r="E40" s="23"/>
      <c r="F40" s="23"/>
      <c r="G40" s="23"/>
      <c r="H40" s="23"/>
      <c r="I40" s="23"/>
      <c r="J40" s="23"/>
      <c r="K40" s="23"/>
    </row>
  </sheetData>
  <sortState xmlns:xlrd2="http://schemas.microsoft.com/office/spreadsheetml/2017/richdata2" ref="B13:K18">
    <sortCondition descending="1" ref="K13:K18"/>
  </sortState>
  <mergeCells count="2">
    <mergeCell ref="A34:K34"/>
    <mergeCell ref="B3:K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pořadí - vyhlášení</vt:lpstr>
      <vt:lpstr>jednotlivci 2024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Taťána Polnarová</cp:lastModifiedBy>
  <cp:revision/>
  <cp:lastPrinted>2019-05-04T14:47:30Z</cp:lastPrinted>
  <dcterms:created xsi:type="dcterms:W3CDTF">2015-04-14T12:51:29Z</dcterms:created>
  <dcterms:modified xsi:type="dcterms:W3CDTF">2024-03-09T17:38:55Z</dcterms:modified>
</cp:coreProperties>
</file>