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t\Desktop\"/>
    </mc:Choice>
  </mc:AlternateContent>
  <xr:revisionPtr revIDLastSave="0" documentId="13_ncr:1_{CFD3A8CF-DCC6-4D37-B010-D8F0F1AB4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ednotlivci 2024 " sheetId="1" r:id="rId1"/>
    <sheet name="družstva 2024" sheetId="2" r:id="rId2"/>
    <sheet name="pořadí družstva" sheetId="3" r:id="rId3"/>
  </sheets>
  <calcPr calcId="181029"/>
</workbook>
</file>

<file path=xl/calcChain.xml><?xml version="1.0" encoding="utf-8"?>
<calcChain xmlns="http://schemas.openxmlformats.org/spreadsheetml/2006/main">
  <c r="H43" i="1" l="1"/>
  <c r="J43" i="1" s="1"/>
  <c r="H32" i="1"/>
  <c r="J32" i="1" s="1"/>
  <c r="C8" i="2" l="1"/>
  <c r="H33" i="1"/>
  <c r="J33" i="1" s="1"/>
  <c r="H15" i="1"/>
  <c r="J15" i="1" s="1"/>
  <c r="H12" i="1"/>
  <c r="J12" i="1" s="1"/>
  <c r="O15" i="2"/>
  <c r="H19" i="1"/>
  <c r="J19" i="1" s="1"/>
  <c r="O8" i="2"/>
  <c r="H27" i="1"/>
  <c r="J27" i="1" s="1"/>
  <c r="H22" i="1"/>
  <c r="J22" i="1" s="1"/>
  <c r="H23" i="1"/>
  <c r="J23" i="1" s="1"/>
  <c r="H26" i="1"/>
  <c r="J26" i="1" s="1"/>
  <c r="H35" i="1"/>
  <c r="J35" i="1" s="1"/>
  <c r="H10" i="1"/>
  <c r="J10" i="1" s="1"/>
  <c r="H8" i="1"/>
  <c r="J8" i="1" s="1"/>
  <c r="H9" i="1"/>
  <c r="J9" i="1" s="1"/>
  <c r="L15" i="2"/>
  <c r="I15" i="2"/>
  <c r="F15" i="2"/>
  <c r="C15" i="2"/>
  <c r="L8" i="2"/>
  <c r="I8" i="2"/>
  <c r="F8" i="2"/>
  <c r="H24" i="1"/>
  <c r="J24" i="1" s="1"/>
  <c r="H20" i="1"/>
  <c r="J20" i="1" s="1"/>
  <c r="H6" i="1" l="1"/>
  <c r="J6" i="1" s="1"/>
  <c r="H14" i="1"/>
  <c r="J14" i="1" s="1"/>
  <c r="H40" i="1"/>
  <c r="J40" i="1" s="1"/>
  <c r="H42" i="1"/>
  <c r="J42" i="1" s="1"/>
  <c r="H41" i="1"/>
  <c r="J41" i="1" s="1"/>
  <c r="H34" i="1"/>
  <c r="J34" i="1" s="1"/>
  <c r="H31" i="1"/>
  <c r="J31" i="1" s="1"/>
  <c r="H37" i="1"/>
  <c r="J37" i="1" s="1"/>
  <c r="H30" i="1"/>
  <c r="J30" i="1" s="1"/>
  <c r="H36" i="1"/>
  <c r="J36" i="1" s="1"/>
  <c r="H21" i="1"/>
  <c r="J21" i="1" s="1"/>
  <c r="H25" i="1"/>
  <c r="J25" i="1" s="1"/>
  <c r="H18" i="1"/>
  <c r="J18" i="1" s="1"/>
  <c r="H13" i="1"/>
  <c r="J13" i="1" s="1"/>
  <c r="H11" i="1"/>
  <c r="J11" i="1" s="1"/>
  <c r="H7" i="1"/>
  <c r="J7" i="1" s="1"/>
</calcChain>
</file>

<file path=xl/sharedStrings.xml><?xml version="1.0" encoding="utf-8"?>
<sst xmlns="http://schemas.openxmlformats.org/spreadsheetml/2006/main" count="158" uniqueCount="70">
  <si>
    <t>pořadí</t>
  </si>
  <si>
    <t>Jméno</t>
  </si>
  <si>
    <t>oddíl</t>
  </si>
  <si>
    <t>výkon</t>
  </si>
  <si>
    <t>přípočet</t>
  </si>
  <si>
    <t>celkem</t>
  </si>
  <si>
    <t>Gutová Marie</t>
  </si>
  <si>
    <t>TJ Jiskra Kyjov</t>
  </si>
  <si>
    <t>Horský Zdeněk</t>
  </si>
  <si>
    <t>Zeman Tomáš</t>
  </si>
  <si>
    <t xml:space="preserve">kategorie B3 </t>
  </si>
  <si>
    <t xml:space="preserve">SK Slavia Praha </t>
  </si>
  <si>
    <t>Nývltová Jaromíra</t>
  </si>
  <si>
    <t xml:space="preserve">kategorie B2 </t>
  </si>
  <si>
    <t>Jaderko Róbert</t>
  </si>
  <si>
    <t>Matějný Jiří</t>
  </si>
  <si>
    <t>Srníček Miroslav</t>
  </si>
  <si>
    <t>Schejbal Jan</t>
  </si>
  <si>
    <t>Hudeček Josef</t>
  </si>
  <si>
    <t>Gut Pavel</t>
  </si>
  <si>
    <t xml:space="preserve">kategorie B1 </t>
  </si>
  <si>
    <t>Čermáková Eliška</t>
  </si>
  <si>
    <t>Vlasáková Kamila</t>
  </si>
  <si>
    <t>Hráč</t>
  </si>
  <si>
    <t>Celkem</t>
  </si>
  <si>
    <t>kategorie open</t>
  </si>
  <si>
    <t xml:space="preserve">TJ Zora Praha </t>
  </si>
  <si>
    <t>SK SLAVIA PRAHA A</t>
  </si>
  <si>
    <t>SK SLAVIA PRAHA B</t>
  </si>
  <si>
    <t>TJ Zora Praha</t>
  </si>
  <si>
    <t>Vymazalová Silva</t>
  </si>
  <si>
    <t>Olšanská Ivana</t>
  </si>
  <si>
    <t>SK Slavia Praha OZP</t>
  </si>
  <si>
    <t>Gruncl Josef</t>
  </si>
  <si>
    <t>Macháčková Věra</t>
  </si>
  <si>
    <t>TC Karlovy Vary</t>
  </si>
  <si>
    <t xml:space="preserve">Hurtová Ludmila </t>
  </si>
  <si>
    <t>Macháček Karel</t>
  </si>
  <si>
    <t>SK Slavia Praha  OZP</t>
  </si>
  <si>
    <t>TJ Sokol Brno IV ZP</t>
  </si>
  <si>
    <t>TJ ZORA PRAHA   A</t>
  </si>
  <si>
    <t>TJ ZORA PRAHA B</t>
  </si>
  <si>
    <t>TJ SOKOL BRNO IV ZP</t>
  </si>
  <si>
    <t>SK SLAVIA PRAHA C</t>
  </si>
  <si>
    <t>Hurtová Ludmila</t>
  </si>
  <si>
    <t>TJ ZORA PRAHA A</t>
  </si>
  <si>
    <t>SOKOL BRNO IV</t>
  </si>
  <si>
    <t>TJ ZORA PRAHA C</t>
  </si>
  <si>
    <t>TJ JISKRA KYJOV A</t>
  </si>
  <si>
    <t>TJ JISKRA KYJOV B</t>
  </si>
  <si>
    <t>Hasala Jaromír</t>
  </si>
  <si>
    <t>Jaderková Hedvika</t>
  </si>
  <si>
    <t>Štecha Zdeněk</t>
  </si>
  <si>
    <t>Holý Petr</t>
  </si>
  <si>
    <t>Polnar Jakub</t>
  </si>
  <si>
    <t>Reichel Jiří</t>
  </si>
  <si>
    <t>Žídková Markéta</t>
  </si>
  <si>
    <t>Schimmová Hana</t>
  </si>
  <si>
    <t>Piner Radek</t>
  </si>
  <si>
    <t>Brückner Leopold</t>
  </si>
  <si>
    <t>Popadincová Jitka</t>
  </si>
  <si>
    <t>Krejčová Klára</t>
  </si>
  <si>
    <t>TC Karlovy Vatry</t>
  </si>
  <si>
    <t>Jiříková Alžběta</t>
  </si>
  <si>
    <t>Mrázková Jarmila</t>
  </si>
  <si>
    <t>TC KARLOVY VARY A</t>
  </si>
  <si>
    <t xml:space="preserve">33.  Lázeňský turnaj zrakově postižených kuželkářů Memoriál Pavla Rogaczewského    Karlovy Vary 27.04.2024    družstva                                                                                                                      </t>
  </si>
  <si>
    <t>Pořadí dužstev 2024</t>
  </si>
  <si>
    <t xml:space="preserve">  33.  Lázeňský turnaj zrakově postižených kuželkářů  </t>
  </si>
  <si>
    <t>Memoriál Pavla Rogaczewského - jednotlivci Karlovy Vary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</si>
</sst>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name val="Arial"/>
      <charset val="238"/>
    </font>
    <font>
      <sz val="18"/>
      <color indexed="12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6"/>
      <name val="Calibri"/>
      <family val="2"/>
      <charset val="238"/>
    </font>
    <font>
      <sz val="18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9" fontId="1" fillId="2" borderId="2" xfId="1" applyNumberFormat="1" applyFill="1" applyBorder="1" applyAlignment="1">
      <alignment horizontal="center"/>
    </xf>
    <xf numFmtId="0" fontId="1" fillId="0" borderId="0" xfId="1" applyAlignment="1">
      <alignment horizontal="center"/>
    </xf>
    <xf numFmtId="0" fontId="1" fillId="2" borderId="5" xfId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9" fontId="1" fillId="0" borderId="3" xfId="1" applyNumberFormat="1" applyBorder="1" applyAlignment="1" applyProtection="1">
      <alignment horizontal="center"/>
      <protection locked="0"/>
    </xf>
    <xf numFmtId="0" fontId="3" fillId="2" borderId="6" xfId="1" applyFont="1" applyFill="1" applyBorder="1" applyAlignment="1">
      <alignment horizontal="center"/>
    </xf>
    <xf numFmtId="9" fontId="1" fillId="0" borderId="4" xfId="1" applyNumberFormat="1" applyBorder="1" applyAlignment="1" applyProtection="1">
      <alignment horizontal="center"/>
      <protection locked="0"/>
    </xf>
    <xf numFmtId="0" fontId="3" fillId="4" borderId="7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 applyProtection="1">
      <alignment horizontal="center"/>
      <protection locked="0"/>
    </xf>
    <xf numFmtId="9" fontId="1" fillId="0" borderId="0" xfId="1" applyNumberFormat="1" applyAlignment="1" applyProtection="1">
      <alignment horizontal="center"/>
      <protection locked="0"/>
    </xf>
    <xf numFmtId="1" fontId="3" fillId="0" borderId="0" xfId="1" applyNumberFormat="1" applyFont="1" applyAlignment="1" applyProtection="1">
      <alignment horizontal="center"/>
      <protection locked="0"/>
    </xf>
    <xf numFmtId="0" fontId="3" fillId="0" borderId="0" xfId="1" applyFont="1"/>
    <xf numFmtId="0" fontId="5" fillId="0" borderId="1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5" borderId="12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1" fillId="4" borderId="0" xfId="1" applyFill="1"/>
    <xf numFmtId="0" fontId="3" fillId="4" borderId="0" xfId="1" applyFont="1" applyFill="1"/>
    <xf numFmtId="0" fontId="8" fillId="4" borderId="0" xfId="1" applyFont="1" applyFill="1" applyAlignment="1">
      <alignment horizontal="center"/>
    </xf>
    <xf numFmtId="0" fontId="4" fillId="4" borderId="0" xfId="1" applyFont="1" applyFill="1" applyAlignment="1">
      <alignment horizontal="center" vertical="center"/>
    </xf>
    <xf numFmtId="0" fontId="0" fillId="4" borderId="0" xfId="0" applyFill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4" borderId="4" xfId="0" applyNumberFormat="1" applyFont="1" applyFill="1" applyBorder="1" applyAlignment="1" applyProtection="1">
      <alignment horizontal="center"/>
      <protection locked="0"/>
    </xf>
    <xf numFmtId="9" fontId="1" fillId="0" borderId="16" xfId="1" applyNumberFormat="1" applyBorder="1" applyAlignment="1" applyProtection="1">
      <alignment horizontal="center"/>
      <protection locked="0"/>
    </xf>
    <xf numFmtId="0" fontId="1" fillId="4" borderId="4" xfId="1" applyFill="1" applyBorder="1" applyAlignment="1">
      <alignment horizontal="center"/>
    </xf>
    <xf numFmtId="1" fontId="3" fillId="0" borderId="0" xfId="0" applyNumberFormat="1" applyFont="1" applyAlignment="1" applyProtection="1">
      <alignment horizontal="center"/>
      <protection locked="0"/>
    </xf>
    <xf numFmtId="1" fontId="3" fillId="4" borderId="3" xfId="0" applyNumberFormat="1" applyFont="1" applyFill="1" applyBorder="1" applyAlignment="1" applyProtection="1">
      <alignment horizont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3" xfId="1" applyFill="1" applyBorder="1" applyAlignment="1" applyProtection="1">
      <alignment horizontal="center"/>
      <protection locked="0"/>
    </xf>
    <xf numFmtId="9" fontId="1" fillId="4" borderId="3" xfId="1" applyNumberFormat="1" applyFill="1" applyBorder="1" applyAlignment="1" applyProtection="1">
      <alignment horizontal="center"/>
      <protection locked="0"/>
    </xf>
    <xf numFmtId="9" fontId="1" fillId="4" borderId="4" xfId="1" applyNumberFormat="1" applyFill="1" applyBorder="1" applyAlignment="1" applyProtection="1">
      <alignment horizontal="center"/>
      <protection locked="0"/>
    </xf>
    <xf numFmtId="1" fontId="3" fillId="4" borderId="3" xfId="1" applyNumberFormat="1" applyFont="1" applyFill="1" applyBorder="1" applyAlignment="1" applyProtection="1">
      <alignment horizontal="center"/>
      <protection locked="0"/>
    </xf>
    <xf numFmtId="0" fontId="6" fillId="5" borderId="17" xfId="1" applyFont="1" applyFill="1" applyBorder="1" applyAlignment="1">
      <alignment horizontal="center"/>
    </xf>
    <xf numFmtId="20" fontId="6" fillId="4" borderId="0" xfId="1" applyNumberFormat="1" applyFont="1" applyFill="1" applyAlignment="1">
      <alignment horizontal="center"/>
    </xf>
    <xf numFmtId="0" fontId="8" fillId="4" borderId="13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5" fillId="4" borderId="10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1" applyBorder="1" applyAlignment="1" applyProtection="1">
      <alignment horizontal="center"/>
      <protection locked="0"/>
    </xf>
    <xf numFmtId="9" fontId="1" fillId="0" borderId="21" xfId="1" applyNumberFormat="1" applyBorder="1" applyAlignment="1" applyProtection="1">
      <alignment horizontal="center"/>
      <protection locked="0"/>
    </xf>
    <xf numFmtId="0" fontId="1" fillId="4" borderId="0" xfId="1" applyFill="1" applyAlignment="1">
      <alignment horizontal="center"/>
    </xf>
    <xf numFmtId="1" fontId="3" fillId="4" borderId="0" xfId="1" applyNumberFormat="1" applyFont="1" applyFill="1" applyAlignment="1" applyProtection="1">
      <alignment horizontal="center"/>
      <protection locked="0"/>
    </xf>
    <xf numFmtId="0" fontId="9" fillId="4" borderId="0" xfId="1" applyFont="1" applyFill="1"/>
    <xf numFmtId="0" fontId="12" fillId="4" borderId="0" xfId="1" applyFont="1" applyFill="1"/>
    <xf numFmtId="0" fontId="8" fillId="4" borderId="0" xfId="1" applyFont="1" applyFill="1" applyAlignment="1">
      <alignment vertical="center"/>
    </xf>
    <xf numFmtId="0" fontId="8" fillId="4" borderId="0" xfId="1" applyFont="1" applyFill="1"/>
    <xf numFmtId="0" fontId="8" fillId="4" borderId="3" xfId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8" fillId="4" borderId="2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8" fillId="4" borderId="1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1" fillId="3" borderId="18" xfId="1" applyFill="1" applyBorder="1" applyAlignment="1">
      <alignment horizontal="center"/>
    </xf>
    <xf numFmtId="0" fontId="1" fillId="3" borderId="19" xfId="1" applyFill="1" applyBorder="1" applyAlignment="1">
      <alignment horizontal="center"/>
    </xf>
    <xf numFmtId="0" fontId="1" fillId="3" borderId="20" xfId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1" fillId="6" borderId="18" xfId="1" applyFont="1" applyFill="1" applyBorder="1" applyAlignment="1">
      <alignment horizontal="center"/>
    </xf>
    <xf numFmtId="0" fontId="11" fillId="6" borderId="20" xfId="1" applyFont="1" applyFill="1" applyBorder="1" applyAlignment="1">
      <alignment horizontal="center"/>
    </xf>
    <xf numFmtId="0" fontId="9" fillId="4" borderId="0" xfId="1" applyFont="1" applyFill="1" applyAlignment="1">
      <alignment horizontal="center"/>
    </xf>
    <xf numFmtId="0" fontId="11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12" fillId="6" borderId="19" xfId="1" applyFont="1" applyFill="1" applyBorder="1" applyAlignment="1">
      <alignment horizontal="center" vertical="center"/>
    </xf>
    <xf numFmtId="0" fontId="12" fillId="6" borderId="20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workbookViewId="0">
      <selection activeCell="N23" sqref="N23"/>
    </sheetView>
  </sheetViews>
  <sheetFormatPr defaultRowHeight="15" x14ac:dyDescent="0.25"/>
  <cols>
    <col min="2" max="2" width="27.7109375" customWidth="1"/>
    <col min="3" max="3" width="23.7109375" customWidth="1"/>
    <col min="10" max="10" width="11.42578125" bestFit="1" customWidth="1"/>
  </cols>
  <sheetData>
    <row r="1" spans="1:10" ht="23.25" x14ac:dyDescent="0.35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3.25" x14ac:dyDescent="0.25">
      <c r="A2" s="85" t="s">
        <v>69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24" thickBo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16.5" thickBot="1" x14ac:dyDescent="0.3">
      <c r="A4" s="2" t="s">
        <v>0</v>
      </c>
      <c r="B4" s="8" t="s">
        <v>1</v>
      </c>
      <c r="C4" s="2" t="s">
        <v>2</v>
      </c>
      <c r="D4" s="3">
        <v>1</v>
      </c>
      <c r="E4" s="3">
        <v>2</v>
      </c>
      <c r="F4" s="3">
        <v>3</v>
      </c>
      <c r="G4" s="3">
        <v>4</v>
      </c>
      <c r="H4" s="3" t="s">
        <v>3</v>
      </c>
      <c r="I4" s="6" t="s">
        <v>4</v>
      </c>
      <c r="J4" s="13" t="s">
        <v>5</v>
      </c>
    </row>
    <row r="5" spans="1:10" ht="16.5" thickBot="1" x14ac:dyDescent="0.3">
      <c r="A5" s="81" t="s">
        <v>25</v>
      </c>
      <c r="B5" s="82"/>
      <c r="C5" s="82"/>
      <c r="D5" s="82"/>
      <c r="E5" s="82"/>
      <c r="F5" s="82"/>
      <c r="G5" s="82"/>
      <c r="H5" s="82"/>
      <c r="I5" s="82"/>
      <c r="J5" s="83"/>
    </row>
    <row r="6" spans="1:10" ht="15.75" x14ac:dyDescent="0.25">
      <c r="A6" s="44">
        <v>1</v>
      </c>
      <c r="B6" s="17" t="s">
        <v>31</v>
      </c>
      <c r="C6" s="10" t="s">
        <v>39</v>
      </c>
      <c r="D6" s="5">
        <v>171</v>
      </c>
      <c r="E6" s="5">
        <v>161</v>
      </c>
      <c r="F6" s="5">
        <v>174</v>
      </c>
      <c r="G6" s="5">
        <v>165</v>
      </c>
      <c r="H6" s="64">
        <f t="shared" ref="H6:H15" si="0">SUM(D6:G6)</f>
        <v>671</v>
      </c>
      <c r="I6" s="65">
        <v>-0.03</v>
      </c>
      <c r="J6" s="42">
        <f>SUM(H6*0.97)</f>
        <v>650.87</v>
      </c>
    </row>
    <row r="7" spans="1:10" ht="15.75" x14ac:dyDescent="0.25">
      <c r="A7" s="20">
        <v>2</v>
      </c>
      <c r="B7" s="16" t="s">
        <v>6</v>
      </c>
      <c r="C7" s="9" t="s">
        <v>7</v>
      </c>
      <c r="D7" s="4">
        <v>166</v>
      </c>
      <c r="E7" s="4">
        <v>130</v>
      </c>
      <c r="F7" s="4">
        <v>152</v>
      </c>
      <c r="G7" s="4">
        <v>182</v>
      </c>
      <c r="H7" s="11">
        <f t="shared" si="0"/>
        <v>630</v>
      </c>
      <c r="I7" s="43">
        <v>-0.03</v>
      </c>
      <c r="J7" s="46">
        <f>SUM(H7*0.97)</f>
        <v>611.1</v>
      </c>
    </row>
    <row r="8" spans="1:10" ht="15.75" x14ac:dyDescent="0.25">
      <c r="A8" s="20">
        <v>3</v>
      </c>
      <c r="B8" s="16" t="s">
        <v>30</v>
      </c>
      <c r="C8" s="9" t="s">
        <v>39</v>
      </c>
      <c r="D8" s="4">
        <v>164</v>
      </c>
      <c r="E8" s="4">
        <v>155</v>
      </c>
      <c r="F8" s="4">
        <v>143</v>
      </c>
      <c r="G8" s="4">
        <v>128</v>
      </c>
      <c r="H8" s="11">
        <f t="shared" si="0"/>
        <v>590</v>
      </c>
      <c r="I8" s="43">
        <v>-0.03</v>
      </c>
      <c r="J8" s="46">
        <f>SUM(H8*0.97)</f>
        <v>572.29999999999995</v>
      </c>
    </row>
    <row r="9" spans="1:10" ht="15.75" x14ac:dyDescent="0.25">
      <c r="A9" s="44">
        <v>4</v>
      </c>
      <c r="B9" s="19" t="s">
        <v>8</v>
      </c>
      <c r="C9" s="9" t="s">
        <v>26</v>
      </c>
      <c r="D9" s="5">
        <v>141</v>
      </c>
      <c r="E9" s="5">
        <v>149</v>
      </c>
      <c r="F9" s="5">
        <v>131</v>
      </c>
      <c r="G9" s="5">
        <v>160</v>
      </c>
      <c r="H9" s="11">
        <f t="shared" si="0"/>
        <v>581</v>
      </c>
      <c r="I9" s="43">
        <v>-0.05</v>
      </c>
      <c r="J9" s="46">
        <f>SUM(H9*0.95)</f>
        <v>551.94999999999993</v>
      </c>
    </row>
    <row r="10" spans="1:10" ht="15.75" x14ac:dyDescent="0.25">
      <c r="A10" s="20">
        <v>5</v>
      </c>
      <c r="B10" s="15" t="s">
        <v>64</v>
      </c>
      <c r="C10" s="9" t="s">
        <v>32</v>
      </c>
      <c r="D10" s="4">
        <v>130</v>
      </c>
      <c r="E10" s="4">
        <v>163</v>
      </c>
      <c r="F10" s="4">
        <v>138</v>
      </c>
      <c r="G10" s="4">
        <v>133</v>
      </c>
      <c r="H10" s="11">
        <f t="shared" si="0"/>
        <v>564</v>
      </c>
      <c r="I10" s="43">
        <v>-0.03</v>
      </c>
      <c r="J10" s="51">
        <f>SUM(H10*0.97)</f>
        <v>547.08000000000004</v>
      </c>
    </row>
    <row r="11" spans="1:10" ht="15.75" x14ac:dyDescent="0.25">
      <c r="A11" s="20">
        <v>6</v>
      </c>
      <c r="B11" s="16" t="s">
        <v>51</v>
      </c>
      <c r="C11" s="9" t="s">
        <v>26</v>
      </c>
      <c r="D11" s="5">
        <v>143</v>
      </c>
      <c r="E11" s="5">
        <v>125</v>
      </c>
      <c r="F11" s="5">
        <v>156</v>
      </c>
      <c r="G11" s="4">
        <v>134</v>
      </c>
      <c r="H11" s="11">
        <f t="shared" si="0"/>
        <v>558</v>
      </c>
      <c r="I11" s="43">
        <v>-0.03</v>
      </c>
      <c r="J11" s="46">
        <f>SUM(H11*0.97)</f>
        <v>541.26</v>
      </c>
    </row>
    <row r="12" spans="1:10" ht="15.75" x14ac:dyDescent="0.25">
      <c r="A12" s="20">
        <v>7</v>
      </c>
      <c r="B12" s="16" t="s">
        <v>53</v>
      </c>
      <c r="C12" s="9" t="s">
        <v>39</v>
      </c>
      <c r="D12" s="4">
        <v>150</v>
      </c>
      <c r="E12" s="4">
        <v>132</v>
      </c>
      <c r="F12" s="4">
        <v>135</v>
      </c>
      <c r="G12" s="4">
        <v>144</v>
      </c>
      <c r="H12" s="11">
        <f t="shared" si="0"/>
        <v>561</v>
      </c>
      <c r="I12" s="43">
        <v>-0.05</v>
      </c>
      <c r="J12" s="51">
        <f>SUM(H12*0.95)</f>
        <v>532.94999999999993</v>
      </c>
    </row>
    <row r="13" spans="1:10" ht="15.75" x14ac:dyDescent="0.25">
      <c r="A13" s="20">
        <v>8</v>
      </c>
      <c r="B13" s="16" t="s">
        <v>9</v>
      </c>
      <c r="C13" s="9" t="s">
        <v>26</v>
      </c>
      <c r="D13" s="4">
        <v>111</v>
      </c>
      <c r="E13" s="4">
        <v>130</v>
      </c>
      <c r="F13" s="4">
        <v>116</v>
      </c>
      <c r="G13" s="4">
        <v>141</v>
      </c>
      <c r="H13" s="11">
        <f t="shared" si="0"/>
        <v>498</v>
      </c>
      <c r="I13" s="43">
        <v>-0.05</v>
      </c>
      <c r="J13" s="51">
        <f>SUM(H13*0.95)</f>
        <v>473.09999999999997</v>
      </c>
    </row>
    <row r="14" spans="1:10" ht="15.75" x14ac:dyDescent="0.25">
      <c r="A14" s="20">
        <v>9</v>
      </c>
      <c r="B14" s="16" t="s">
        <v>52</v>
      </c>
      <c r="C14" s="9" t="s">
        <v>26</v>
      </c>
      <c r="D14" s="4">
        <v>106</v>
      </c>
      <c r="E14" s="4">
        <v>111</v>
      </c>
      <c r="F14" s="4">
        <v>100</v>
      </c>
      <c r="G14" s="4">
        <v>116</v>
      </c>
      <c r="H14" s="11">
        <f t="shared" si="0"/>
        <v>433</v>
      </c>
      <c r="I14" s="43">
        <v>-0.05</v>
      </c>
      <c r="J14" s="46">
        <f>SUM(H14*0.95)</f>
        <v>411.34999999999997</v>
      </c>
    </row>
    <row r="15" spans="1:10" ht="15.75" x14ac:dyDescent="0.25">
      <c r="A15" s="20">
        <v>10</v>
      </c>
      <c r="B15" s="16" t="s">
        <v>54</v>
      </c>
      <c r="C15" s="9" t="s">
        <v>26</v>
      </c>
      <c r="D15" s="4">
        <v>0</v>
      </c>
      <c r="E15" s="4">
        <v>0</v>
      </c>
      <c r="F15" s="4">
        <v>86</v>
      </c>
      <c r="G15" s="4">
        <v>95</v>
      </c>
      <c r="H15" s="11">
        <f t="shared" si="0"/>
        <v>181</v>
      </c>
      <c r="I15" s="43">
        <v>-0.05</v>
      </c>
      <c r="J15" s="51">
        <f>SUM(H15*0.95)</f>
        <v>171.95</v>
      </c>
    </row>
    <row r="16" spans="1:10" ht="16.5" thickBot="1" x14ac:dyDescent="0.3">
      <c r="A16" s="66"/>
      <c r="B16" s="21"/>
      <c r="C16" s="22"/>
      <c r="D16" s="7"/>
      <c r="E16" s="7"/>
      <c r="F16" s="7"/>
      <c r="G16" s="7"/>
      <c r="H16" s="23"/>
      <c r="I16" s="24"/>
      <c r="J16" s="67"/>
    </row>
    <row r="17" spans="1:13" ht="16.5" thickBot="1" x14ac:dyDescent="0.3">
      <c r="A17" s="81" t="s">
        <v>10</v>
      </c>
      <c r="B17" s="82"/>
      <c r="C17" s="82"/>
      <c r="D17" s="82"/>
      <c r="E17" s="82"/>
      <c r="F17" s="82"/>
      <c r="G17" s="82"/>
      <c r="H17" s="82"/>
      <c r="I17" s="82"/>
      <c r="J17" s="83"/>
    </row>
    <row r="18" spans="1:13" ht="15.75" x14ac:dyDescent="0.25">
      <c r="A18" s="44">
        <v>1</v>
      </c>
      <c r="B18" s="17" t="s">
        <v>33</v>
      </c>
      <c r="C18" s="10" t="s">
        <v>32</v>
      </c>
      <c r="D18" s="5">
        <v>160</v>
      </c>
      <c r="E18" s="5">
        <v>174</v>
      </c>
      <c r="F18" s="5">
        <v>168</v>
      </c>
      <c r="G18" s="10">
        <v>161</v>
      </c>
      <c r="H18" s="64">
        <f t="shared" ref="H18:H27" si="1">SUM(D18:G18)</f>
        <v>663</v>
      </c>
      <c r="I18" s="43">
        <v>0</v>
      </c>
      <c r="J18" s="51">
        <f>SUM(H18)</f>
        <v>663</v>
      </c>
    </row>
    <row r="19" spans="1:13" ht="15.75" x14ac:dyDescent="0.25">
      <c r="A19" s="20">
        <v>2</v>
      </c>
      <c r="B19" s="16" t="s">
        <v>58</v>
      </c>
      <c r="C19" s="9" t="s">
        <v>7</v>
      </c>
      <c r="D19" s="4">
        <v>153</v>
      </c>
      <c r="E19" s="4">
        <v>175</v>
      </c>
      <c r="F19" s="4">
        <v>128</v>
      </c>
      <c r="G19" s="9">
        <v>164</v>
      </c>
      <c r="H19" s="11">
        <f t="shared" si="1"/>
        <v>620</v>
      </c>
      <c r="I19" s="43">
        <v>0</v>
      </c>
      <c r="J19" s="46">
        <f>SUM(H19)</f>
        <v>620</v>
      </c>
    </row>
    <row r="20" spans="1:13" ht="15.75" x14ac:dyDescent="0.25">
      <c r="A20" s="4">
        <v>3</v>
      </c>
      <c r="B20" s="17" t="s">
        <v>34</v>
      </c>
      <c r="C20" s="9" t="s">
        <v>32</v>
      </c>
      <c r="D20" s="5">
        <v>142</v>
      </c>
      <c r="E20" s="5">
        <v>162</v>
      </c>
      <c r="F20" s="5">
        <v>156</v>
      </c>
      <c r="G20" s="10">
        <v>142</v>
      </c>
      <c r="H20" s="11">
        <f t="shared" si="1"/>
        <v>602</v>
      </c>
      <c r="I20" s="43">
        <v>0.02</v>
      </c>
      <c r="J20" s="46">
        <f>SUM(H20*1.02)</f>
        <v>614.04</v>
      </c>
    </row>
    <row r="21" spans="1:13" ht="15.75" x14ac:dyDescent="0.25">
      <c r="A21" s="4">
        <v>4</v>
      </c>
      <c r="B21" s="20" t="s">
        <v>12</v>
      </c>
      <c r="C21" s="4" t="s">
        <v>29</v>
      </c>
      <c r="D21" s="4">
        <v>146</v>
      </c>
      <c r="E21" s="4">
        <v>157</v>
      </c>
      <c r="F21" s="4">
        <v>145</v>
      </c>
      <c r="G21" s="4">
        <v>152</v>
      </c>
      <c r="H21" s="11">
        <f t="shared" si="1"/>
        <v>600</v>
      </c>
      <c r="I21" s="12">
        <v>0.02</v>
      </c>
      <c r="J21" s="46">
        <f>SUM(H21*1.02)</f>
        <v>612</v>
      </c>
    </row>
    <row r="22" spans="1:13" ht="15.75" x14ac:dyDescent="0.25">
      <c r="A22" s="4">
        <v>5</v>
      </c>
      <c r="B22" s="16" t="s">
        <v>36</v>
      </c>
      <c r="C22" s="9" t="s">
        <v>32</v>
      </c>
      <c r="D22" s="4">
        <v>148</v>
      </c>
      <c r="E22" s="4">
        <v>148</v>
      </c>
      <c r="F22" s="4">
        <v>130</v>
      </c>
      <c r="G22" s="9">
        <v>140</v>
      </c>
      <c r="H22" s="11">
        <f t="shared" si="1"/>
        <v>566</v>
      </c>
      <c r="I22" s="12">
        <v>0.02</v>
      </c>
      <c r="J22" s="46">
        <f>SUM(H22*1.02)</f>
        <v>577.32000000000005</v>
      </c>
    </row>
    <row r="23" spans="1:13" ht="15.75" x14ac:dyDescent="0.25">
      <c r="A23" s="4">
        <v>6</v>
      </c>
      <c r="B23" s="16" t="s">
        <v>16</v>
      </c>
      <c r="C23" s="9" t="s">
        <v>32</v>
      </c>
      <c r="D23" s="4">
        <v>140</v>
      </c>
      <c r="E23" s="4">
        <v>152</v>
      </c>
      <c r="F23" s="4">
        <v>135</v>
      </c>
      <c r="G23" s="9">
        <v>145</v>
      </c>
      <c r="H23" s="11">
        <f t="shared" si="1"/>
        <v>572</v>
      </c>
      <c r="I23" s="12">
        <v>0</v>
      </c>
      <c r="J23" s="46">
        <f>SUM(H23)</f>
        <v>572</v>
      </c>
    </row>
    <row r="24" spans="1:13" ht="15.75" x14ac:dyDescent="0.25">
      <c r="A24" s="20">
        <v>7</v>
      </c>
      <c r="B24" s="16" t="s">
        <v>17</v>
      </c>
      <c r="C24" s="9" t="s">
        <v>29</v>
      </c>
      <c r="D24" s="4">
        <v>143</v>
      </c>
      <c r="E24" s="4">
        <v>122</v>
      </c>
      <c r="F24" s="4">
        <v>143</v>
      </c>
      <c r="G24" s="9">
        <v>119</v>
      </c>
      <c r="H24" s="11">
        <f t="shared" si="1"/>
        <v>527</v>
      </c>
      <c r="I24" s="12">
        <v>0</v>
      </c>
      <c r="J24" s="51">
        <f>SUM(H24)</f>
        <v>527</v>
      </c>
    </row>
    <row r="25" spans="1:13" ht="15.75" x14ac:dyDescent="0.25">
      <c r="A25" s="20">
        <v>8</v>
      </c>
      <c r="B25" s="16" t="s">
        <v>15</v>
      </c>
      <c r="C25" s="9" t="s">
        <v>29</v>
      </c>
      <c r="D25" s="4">
        <v>122</v>
      </c>
      <c r="E25" s="4">
        <v>134</v>
      </c>
      <c r="F25" s="4">
        <v>129</v>
      </c>
      <c r="G25" s="9">
        <v>141</v>
      </c>
      <c r="H25" s="11">
        <f t="shared" si="1"/>
        <v>526</v>
      </c>
      <c r="I25" s="12">
        <v>0</v>
      </c>
      <c r="J25" s="46">
        <f>SUM(H25)</f>
        <v>526</v>
      </c>
    </row>
    <row r="26" spans="1:13" ht="15.75" x14ac:dyDescent="0.25">
      <c r="A26" s="20">
        <v>9</v>
      </c>
      <c r="B26" s="16" t="s">
        <v>56</v>
      </c>
      <c r="C26" s="9" t="s">
        <v>35</v>
      </c>
      <c r="D26" s="4">
        <v>115</v>
      </c>
      <c r="E26" s="4">
        <v>133</v>
      </c>
      <c r="F26" s="4">
        <v>119</v>
      </c>
      <c r="G26" s="9">
        <v>114</v>
      </c>
      <c r="H26" s="11">
        <f t="shared" si="1"/>
        <v>481</v>
      </c>
      <c r="I26" s="12">
        <v>0.02</v>
      </c>
      <c r="J26" s="46">
        <f>SUM(H26*1.02)</f>
        <v>490.62</v>
      </c>
    </row>
    <row r="27" spans="1:13" ht="15.75" x14ac:dyDescent="0.25">
      <c r="A27" s="20">
        <v>10</v>
      </c>
      <c r="B27" s="16" t="s">
        <v>57</v>
      </c>
      <c r="C27" s="9" t="s">
        <v>35</v>
      </c>
      <c r="D27" s="4">
        <v>119</v>
      </c>
      <c r="E27" s="4">
        <v>111</v>
      </c>
      <c r="F27" s="4">
        <v>92</v>
      </c>
      <c r="G27" s="9">
        <v>115</v>
      </c>
      <c r="H27" s="11">
        <f t="shared" si="1"/>
        <v>437</v>
      </c>
      <c r="I27" s="12">
        <v>0.02</v>
      </c>
      <c r="J27" s="46">
        <f>SUM(H27*1.02)</f>
        <v>445.74</v>
      </c>
    </row>
    <row r="28" spans="1:13" ht="16.5" thickBot="1" x14ac:dyDescent="0.3">
      <c r="A28" s="7"/>
      <c r="B28" s="21"/>
      <c r="C28" s="22"/>
      <c r="D28" s="7"/>
      <c r="E28" s="7"/>
      <c r="F28" s="7"/>
      <c r="G28" s="22"/>
      <c r="H28" s="23"/>
      <c r="I28" s="24"/>
      <c r="J28" s="25"/>
    </row>
    <row r="29" spans="1:13" ht="16.5" thickBot="1" x14ac:dyDescent="0.3">
      <c r="A29" s="81" t="s">
        <v>13</v>
      </c>
      <c r="B29" s="82"/>
      <c r="C29" s="82"/>
      <c r="D29" s="82"/>
      <c r="E29" s="82"/>
      <c r="F29" s="82"/>
      <c r="G29" s="82"/>
      <c r="H29" s="82"/>
      <c r="I29" s="82"/>
      <c r="J29" s="83"/>
    </row>
    <row r="30" spans="1:13" ht="15.75" x14ac:dyDescent="0.25">
      <c r="A30" s="20">
        <v>1</v>
      </c>
      <c r="B30" s="16" t="s">
        <v>50</v>
      </c>
      <c r="C30" s="16" t="s">
        <v>7</v>
      </c>
      <c r="D30" s="20">
        <v>182</v>
      </c>
      <c r="E30" s="20">
        <v>157</v>
      </c>
      <c r="F30" s="20">
        <v>159</v>
      </c>
      <c r="G30" s="20">
        <v>159</v>
      </c>
      <c r="H30" s="48">
        <f t="shared" ref="H30:H37" si="2">SUM(D30:G30)</f>
        <v>657</v>
      </c>
      <c r="I30" s="49">
        <v>0.05</v>
      </c>
      <c r="J30" s="42">
        <f>SUM(H30*1.05)</f>
        <v>689.85</v>
      </c>
    </row>
    <row r="31" spans="1:13" ht="15.75" x14ac:dyDescent="0.25">
      <c r="A31" s="20">
        <v>2</v>
      </c>
      <c r="B31" s="16" t="s">
        <v>37</v>
      </c>
      <c r="C31" s="16" t="s">
        <v>38</v>
      </c>
      <c r="D31" s="20">
        <v>134</v>
      </c>
      <c r="E31" s="20">
        <v>142</v>
      </c>
      <c r="F31" s="20">
        <v>143</v>
      </c>
      <c r="G31" s="20">
        <v>149</v>
      </c>
      <c r="H31" s="48">
        <f t="shared" si="2"/>
        <v>568</v>
      </c>
      <c r="I31" s="49">
        <v>0.05</v>
      </c>
      <c r="J31" s="42">
        <f>SUM(H31*1.05)</f>
        <v>596.4</v>
      </c>
    </row>
    <row r="32" spans="1:13" ht="15.75" x14ac:dyDescent="0.25">
      <c r="A32" s="20">
        <v>3</v>
      </c>
      <c r="B32" s="18" t="s">
        <v>59</v>
      </c>
      <c r="C32" s="16" t="s">
        <v>39</v>
      </c>
      <c r="D32" s="20">
        <v>128</v>
      </c>
      <c r="E32" s="20">
        <v>147</v>
      </c>
      <c r="F32" s="20">
        <v>133</v>
      </c>
      <c r="G32" s="20">
        <v>149</v>
      </c>
      <c r="H32" s="48">
        <f t="shared" si="2"/>
        <v>557</v>
      </c>
      <c r="I32" s="49">
        <v>0.05</v>
      </c>
      <c r="J32" s="42">
        <f>SUM(H32*1.05)</f>
        <v>584.85</v>
      </c>
      <c r="M32" s="39"/>
    </row>
    <row r="33" spans="1:11" ht="15.75" x14ac:dyDescent="0.25">
      <c r="A33" s="44">
        <v>4</v>
      </c>
      <c r="B33" s="16" t="s">
        <v>55</v>
      </c>
      <c r="C33" s="17" t="s">
        <v>38</v>
      </c>
      <c r="D33" s="44">
        <v>129</v>
      </c>
      <c r="E33" s="44">
        <v>147</v>
      </c>
      <c r="F33" s="44">
        <v>123</v>
      </c>
      <c r="G33" s="44">
        <v>133</v>
      </c>
      <c r="H33" s="48">
        <f t="shared" si="2"/>
        <v>532</v>
      </c>
      <c r="I33" s="50">
        <v>0.05</v>
      </c>
      <c r="J33" s="42">
        <f>SUM(H33*1.05)</f>
        <v>558.6</v>
      </c>
    </row>
    <row r="34" spans="1:11" ht="15.75" x14ac:dyDescent="0.25">
      <c r="A34" s="20">
        <v>6</v>
      </c>
      <c r="B34" s="16" t="s">
        <v>14</v>
      </c>
      <c r="C34" s="9" t="s">
        <v>29</v>
      </c>
      <c r="D34" s="4">
        <v>124</v>
      </c>
      <c r="E34" s="4">
        <v>122</v>
      </c>
      <c r="F34" s="4">
        <v>139</v>
      </c>
      <c r="G34" s="4">
        <v>145</v>
      </c>
      <c r="H34" s="11">
        <f t="shared" si="2"/>
        <v>530</v>
      </c>
      <c r="I34" s="12">
        <v>0.05</v>
      </c>
      <c r="J34" s="42">
        <f>SUM(H34*1.05)</f>
        <v>556.5</v>
      </c>
    </row>
    <row r="35" spans="1:11" ht="15.75" x14ac:dyDescent="0.25">
      <c r="A35" s="20">
        <v>5</v>
      </c>
      <c r="B35" s="16" t="s">
        <v>60</v>
      </c>
      <c r="C35" s="9" t="s">
        <v>35</v>
      </c>
      <c r="D35" s="4">
        <v>124</v>
      </c>
      <c r="E35" s="4">
        <v>125</v>
      </c>
      <c r="F35" s="4">
        <v>116</v>
      </c>
      <c r="G35" s="9">
        <v>125</v>
      </c>
      <c r="H35" s="11">
        <f t="shared" si="2"/>
        <v>490</v>
      </c>
      <c r="I35" s="49">
        <v>7.0000000000000007E-2</v>
      </c>
      <c r="J35" s="42">
        <f>SUM(H35*1.07)</f>
        <v>524.30000000000007</v>
      </c>
    </row>
    <row r="36" spans="1:11" ht="15.75" x14ac:dyDescent="0.25">
      <c r="A36" s="20">
        <v>7</v>
      </c>
      <c r="B36" s="16" t="s">
        <v>19</v>
      </c>
      <c r="C36" s="16" t="s">
        <v>7</v>
      </c>
      <c r="D36" s="20">
        <v>107</v>
      </c>
      <c r="E36" s="20">
        <v>87</v>
      </c>
      <c r="F36" s="20">
        <v>90</v>
      </c>
      <c r="G36" s="20">
        <v>139</v>
      </c>
      <c r="H36" s="48">
        <f t="shared" si="2"/>
        <v>423</v>
      </c>
      <c r="I36" s="49">
        <v>0.05</v>
      </c>
      <c r="J36" s="42">
        <f>SUM(H36*1.05)</f>
        <v>444.15000000000003</v>
      </c>
    </row>
    <row r="37" spans="1:11" ht="15.75" x14ac:dyDescent="0.25">
      <c r="A37" s="20">
        <v>8</v>
      </c>
      <c r="B37" s="16" t="s">
        <v>61</v>
      </c>
      <c r="C37" s="9" t="s">
        <v>35</v>
      </c>
      <c r="D37" s="20">
        <v>102</v>
      </c>
      <c r="E37" s="20">
        <v>123</v>
      </c>
      <c r="F37" s="20">
        <v>78</v>
      </c>
      <c r="G37" s="20">
        <v>111</v>
      </c>
      <c r="H37" s="48">
        <f t="shared" si="2"/>
        <v>414</v>
      </c>
      <c r="I37" s="49">
        <v>7.0000000000000007E-2</v>
      </c>
      <c r="J37" s="42">
        <f>SUM(H37*1.07)</f>
        <v>442.98</v>
      </c>
    </row>
    <row r="38" spans="1:11" ht="16.5" thickBot="1" x14ac:dyDescent="0.3">
      <c r="A38" s="7"/>
      <c r="B38" s="21"/>
      <c r="C38" s="22"/>
      <c r="D38" s="7"/>
      <c r="E38" s="7"/>
      <c r="F38" s="7"/>
      <c r="G38" s="7"/>
      <c r="H38" s="23"/>
      <c r="I38" s="24"/>
      <c r="J38" s="45"/>
    </row>
    <row r="39" spans="1:11" ht="16.5" thickBot="1" x14ac:dyDescent="0.3">
      <c r="A39" s="81" t="s">
        <v>20</v>
      </c>
      <c r="B39" s="82"/>
      <c r="C39" s="82"/>
      <c r="D39" s="82"/>
      <c r="E39" s="82"/>
      <c r="F39" s="82"/>
      <c r="G39" s="82"/>
      <c r="H39" s="82"/>
      <c r="I39" s="82"/>
      <c r="J39" s="83"/>
    </row>
    <row r="40" spans="1:11" ht="15.75" x14ac:dyDescent="0.25">
      <c r="A40" s="44">
        <v>1</v>
      </c>
      <c r="B40" s="17" t="s">
        <v>21</v>
      </c>
      <c r="C40" s="10" t="s">
        <v>11</v>
      </c>
      <c r="D40" s="5">
        <v>139</v>
      </c>
      <c r="E40" s="5">
        <v>135</v>
      </c>
      <c r="F40" s="5">
        <v>121</v>
      </c>
      <c r="G40" s="5">
        <v>130</v>
      </c>
      <c r="H40" s="11">
        <f>SUM(D40:G40)</f>
        <v>525</v>
      </c>
      <c r="I40" s="14">
        <v>0.27</v>
      </c>
      <c r="J40" s="40">
        <f>SUM(H40*1.27)</f>
        <v>666.75</v>
      </c>
    </row>
    <row r="41" spans="1:11" ht="15.75" x14ac:dyDescent="0.25">
      <c r="A41" s="44">
        <v>2</v>
      </c>
      <c r="B41" s="17" t="s">
        <v>18</v>
      </c>
      <c r="C41" s="9" t="s">
        <v>7</v>
      </c>
      <c r="D41" s="5">
        <v>121</v>
      </c>
      <c r="E41" s="5">
        <v>126</v>
      </c>
      <c r="F41" s="5">
        <v>105</v>
      </c>
      <c r="G41" s="5">
        <v>114</v>
      </c>
      <c r="H41" s="11">
        <f>SUM(D41:G41)</f>
        <v>466</v>
      </c>
      <c r="I41" s="14">
        <v>0.25</v>
      </c>
      <c r="J41" s="41">
        <f>SUM(H41*1.25)</f>
        <v>582.5</v>
      </c>
    </row>
    <row r="42" spans="1:11" ht="15.75" x14ac:dyDescent="0.25">
      <c r="A42" s="44">
        <v>3</v>
      </c>
      <c r="B42" s="16" t="s">
        <v>22</v>
      </c>
      <c r="C42" s="9" t="s">
        <v>26</v>
      </c>
      <c r="D42" s="4">
        <v>67</v>
      </c>
      <c r="E42" s="4">
        <v>55</v>
      </c>
      <c r="F42" s="4">
        <v>47</v>
      </c>
      <c r="G42" s="4">
        <v>88</v>
      </c>
      <c r="H42" s="11">
        <f>SUM(D42:G42)</f>
        <v>257</v>
      </c>
      <c r="I42" s="14">
        <v>0.27</v>
      </c>
      <c r="J42" s="47">
        <f>SUM(H42*1.27)</f>
        <v>326.39</v>
      </c>
      <c r="K42" s="1"/>
    </row>
    <row r="43" spans="1:11" ht="15.75" x14ac:dyDescent="0.25">
      <c r="A43" s="44">
        <v>4</v>
      </c>
      <c r="B43" s="16" t="s">
        <v>63</v>
      </c>
      <c r="C43" s="9" t="s">
        <v>62</v>
      </c>
      <c r="D43" s="4">
        <v>31</v>
      </c>
      <c r="E43" s="4">
        <v>35</v>
      </c>
      <c r="F43" s="4">
        <v>41</v>
      </c>
      <c r="G43" s="4">
        <v>31</v>
      </c>
      <c r="H43" s="11">
        <f>SUM(D43:G43)</f>
        <v>138</v>
      </c>
      <c r="I43" s="14">
        <v>0.27</v>
      </c>
      <c r="J43" s="47">
        <f>SUM(H43*1.27)</f>
        <v>175.26</v>
      </c>
    </row>
  </sheetData>
  <sortState xmlns:xlrd2="http://schemas.microsoft.com/office/spreadsheetml/2017/richdata2" ref="B18:J27">
    <sortCondition descending="1" ref="J18:J27"/>
  </sortState>
  <mergeCells count="6">
    <mergeCell ref="A39:J39"/>
    <mergeCell ref="A5:J5"/>
    <mergeCell ref="A17:J17"/>
    <mergeCell ref="A29:J29"/>
    <mergeCell ref="A1:J1"/>
    <mergeCell ref="A2:J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31"/>
  <sheetViews>
    <sheetView zoomScale="80" zoomScaleNormal="80" workbookViewId="0">
      <selection activeCell="E18" sqref="E18"/>
    </sheetView>
  </sheetViews>
  <sheetFormatPr defaultRowHeight="15" x14ac:dyDescent="0.25"/>
  <cols>
    <col min="1" max="1" width="2.28515625" customWidth="1"/>
    <col min="2" max="2" width="26.7109375" customWidth="1"/>
    <col min="4" max="4" width="1.42578125" customWidth="1"/>
    <col min="5" max="5" width="26.7109375" customWidth="1"/>
    <col min="7" max="7" width="1.7109375" customWidth="1"/>
    <col min="8" max="8" width="26.7109375" customWidth="1"/>
    <col min="10" max="10" width="1.5703125" customWidth="1"/>
    <col min="11" max="11" width="26.7109375" customWidth="1"/>
    <col min="13" max="13" width="1.5703125" customWidth="1"/>
    <col min="14" max="14" width="26.7109375" customWidth="1"/>
    <col min="15" max="15" width="9.140625" customWidth="1"/>
    <col min="18" max="18" width="26.7109375" customWidth="1"/>
    <col min="19" max="19" width="16.28515625" customWidth="1"/>
  </cols>
  <sheetData>
    <row r="1" spans="2:18" ht="23.25" x14ac:dyDescent="0.25">
      <c r="B1" s="86" t="s">
        <v>66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18" ht="15.75" thickBot="1" x14ac:dyDescent="0.3"/>
    <row r="3" spans="2:18" ht="24" thickBot="1" x14ac:dyDescent="0.4">
      <c r="B3" s="87" t="s">
        <v>65</v>
      </c>
      <c r="C3" s="88"/>
      <c r="D3" s="1"/>
      <c r="E3" s="87" t="s">
        <v>48</v>
      </c>
      <c r="F3" s="88"/>
      <c r="G3" s="1"/>
      <c r="H3" s="87" t="s">
        <v>40</v>
      </c>
      <c r="I3" s="88"/>
      <c r="K3" s="87" t="s">
        <v>41</v>
      </c>
      <c r="L3" s="88"/>
      <c r="M3" s="1"/>
      <c r="N3" s="87" t="s">
        <v>43</v>
      </c>
      <c r="O3" s="88"/>
    </row>
    <row r="4" spans="2:18" ht="16.5" thickBot="1" x14ac:dyDescent="0.3">
      <c r="B4" s="52" t="s">
        <v>23</v>
      </c>
      <c r="C4" s="30" t="s">
        <v>3</v>
      </c>
      <c r="D4" s="28"/>
      <c r="E4" s="29" t="s">
        <v>23</v>
      </c>
      <c r="F4" s="30" t="s">
        <v>3</v>
      </c>
      <c r="G4" s="26"/>
      <c r="H4" s="29" t="s">
        <v>23</v>
      </c>
      <c r="I4" s="30" t="s">
        <v>3</v>
      </c>
      <c r="K4" s="29" t="s">
        <v>23</v>
      </c>
      <c r="L4" s="30" t="s">
        <v>3</v>
      </c>
      <c r="M4" s="26"/>
      <c r="N4" s="29" t="s">
        <v>23</v>
      </c>
      <c r="O4" s="30" t="s">
        <v>3</v>
      </c>
    </row>
    <row r="5" spans="2:18" ht="21" x14ac:dyDescent="0.35">
      <c r="B5" s="56" t="s">
        <v>60</v>
      </c>
      <c r="C5" s="54">
        <v>524</v>
      </c>
      <c r="D5" s="1"/>
      <c r="E5" s="61" t="s">
        <v>6</v>
      </c>
      <c r="F5" s="55">
        <v>611</v>
      </c>
      <c r="G5" s="1"/>
      <c r="H5" s="59" t="s">
        <v>12</v>
      </c>
      <c r="I5" s="55">
        <v>612</v>
      </c>
      <c r="K5" s="60" t="s">
        <v>8</v>
      </c>
      <c r="L5" s="55">
        <v>552</v>
      </c>
      <c r="M5" s="1"/>
      <c r="N5" s="60" t="s">
        <v>55</v>
      </c>
      <c r="O5" s="55">
        <v>559</v>
      </c>
      <c r="Q5" s="39"/>
      <c r="R5" s="39"/>
    </row>
    <row r="6" spans="2:18" ht="21" x14ac:dyDescent="0.35">
      <c r="B6" s="57" t="s">
        <v>61</v>
      </c>
      <c r="C6" s="55">
        <v>443</v>
      </c>
      <c r="D6" s="1"/>
      <c r="E6" s="58" t="s">
        <v>50</v>
      </c>
      <c r="F6" s="55">
        <v>690</v>
      </c>
      <c r="G6" s="1"/>
      <c r="H6" s="62" t="s">
        <v>15</v>
      </c>
      <c r="I6" s="55">
        <v>526</v>
      </c>
      <c r="K6" s="60" t="s">
        <v>51</v>
      </c>
      <c r="L6" s="55">
        <v>541</v>
      </c>
      <c r="M6" s="1"/>
      <c r="N6" s="60" t="s">
        <v>44</v>
      </c>
      <c r="O6" s="55">
        <v>577</v>
      </c>
      <c r="Q6" s="39"/>
      <c r="R6" s="39"/>
    </row>
    <row r="7" spans="2:18" ht="21" x14ac:dyDescent="0.35">
      <c r="B7" s="60" t="s">
        <v>56</v>
      </c>
      <c r="C7" s="55">
        <v>491</v>
      </c>
      <c r="D7" s="1"/>
      <c r="E7" s="61" t="s">
        <v>58</v>
      </c>
      <c r="F7" s="55">
        <v>620</v>
      </c>
      <c r="G7" s="1"/>
      <c r="H7" s="60" t="s">
        <v>14</v>
      </c>
      <c r="I7" s="55">
        <v>557</v>
      </c>
      <c r="K7" s="60" t="s">
        <v>17</v>
      </c>
      <c r="L7" s="55">
        <v>527</v>
      </c>
      <c r="M7" s="1"/>
      <c r="N7" s="60" t="s">
        <v>59</v>
      </c>
      <c r="O7" s="55">
        <v>585</v>
      </c>
      <c r="Q7" s="39"/>
      <c r="R7" s="39"/>
    </row>
    <row r="8" spans="2:18" ht="21.75" thickBot="1" x14ac:dyDescent="0.4">
      <c r="B8" s="27" t="s">
        <v>24</v>
      </c>
      <c r="C8" s="32">
        <f>SUM(C5:C7)</f>
        <v>1458</v>
      </c>
      <c r="D8" s="1"/>
      <c r="E8" s="27" t="s">
        <v>24</v>
      </c>
      <c r="F8" s="32">
        <f>SUM(F5:F7)</f>
        <v>1921</v>
      </c>
      <c r="G8" s="1"/>
      <c r="H8" s="27" t="s">
        <v>24</v>
      </c>
      <c r="I8" s="32">
        <f>SUM(I5:I7)</f>
        <v>1695</v>
      </c>
      <c r="K8" s="27" t="s">
        <v>24</v>
      </c>
      <c r="L8" s="32">
        <f>SUM(L5:L7)</f>
        <v>1620</v>
      </c>
      <c r="M8" s="1"/>
      <c r="N8" s="27" t="s">
        <v>24</v>
      </c>
      <c r="O8" s="32">
        <f>SUM(O5:O7)</f>
        <v>1721</v>
      </c>
      <c r="Q8" s="39"/>
      <c r="R8" s="39"/>
    </row>
    <row r="9" spans="2:18" ht="16.5" thickBot="1" x14ac:dyDescent="0.3">
      <c r="B9" s="1"/>
      <c r="C9" s="1"/>
      <c r="D9" s="1"/>
      <c r="E9" s="1"/>
      <c r="F9" s="1"/>
      <c r="G9" s="1"/>
      <c r="H9" s="1"/>
      <c r="I9" s="1"/>
      <c r="Q9" s="39"/>
      <c r="R9" s="39"/>
    </row>
    <row r="10" spans="2:18" ht="24" thickBot="1" x14ac:dyDescent="0.4">
      <c r="B10" s="87" t="s">
        <v>27</v>
      </c>
      <c r="C10" s="88"/>
      <c r="D10" s="1"/>
      <c r="E10" s="87" t="s">
        <v>42</v>
      </c>
      <c r="F10" s="88"/>
      <c r="G10" s="1"/>
      <c r="H10" s="87" t="s">
        <v>49</v>
      </c>
      <c r="I10" s="88"/>
      <c r="K10" s="87" t="s">
        <v>47</v>
      </c>
      <c r="L10" s="88"/>
      <c r="M10" s="1"/>
      <c r="N10" s="87" t="s">
        <v>28</v>
      </c>
      <c r="O10" s="88"/>
      <c r="Q10" s="39"/>
      <c r="R10" s="39"/>
    </row>
    <row r="11" spans="2:18" ht="16.5" thickBot="1" x14ac:dyDescent="0.3">
      <c r="B11" s="52" t="s">
        <v>23</v>
      </c>
      <c r="C11" s="30" t="s">
        <v>3</v>
      </c>
      <c r="D11" s="26"/>
      <c r="E11" s="29" t="s">
        <v>23</v>
      </c>
      <c r="F11" s="30" t="s">
        <v>3</v>
      </c>
      <c r="G11" s="26"/>
      <c r="H11" s="29" t="s">
        <v>23</v>
      </c>
      <c r="I11" s="30" t="s">
        <v>3</v>
      </c>
      <c r="K11" s="29" t="s">
        <v>23</v>
      </c>
      <c r="L11" s="30" t="s">
        <v>3</v>
      </c>
      <c r="M11" s="26"/>
      <c r="N11" s="29" t="s">
        <v>23</v>
      </c>
      <c r="O11" s="30" t="s">
        <v>3</v>
      </c>
      <c r="Q11" s="39"/>
      <c r="R11" s="39"/>
    </row>
    <row r="12" spans="2:18" ht="21" x14ac:dyDescent="0.35">
      <c r="B12" s="60" t="s">
        <v>16</v>
      </c>
      <c r="C12" s="54">
        <v>572</v>
      </c>
      <c r="D12" s="1"/>
      <c r="E12" s="57" t="s">
        <v>30</v>
      </c>
      <c r="F12" s="55">
        <v>572</v>
      </c>
      <c r="G12" s="1"/>
      <c r="H12" s="60" t="s">
        <v>19</v>
      </c>
      <c r="I12" s="55">
        <v>444</v>
      </c>
      <c r="K12" s="57" t="s">
        <v>22</v>
      </c>
      <c r="L12" s="55">
        <v>326</v>
      </c>
      <c r="M12" s="1"/>
      <c r="N12" s="60" t="s">
        <v>21</v>
      </c>
      <c r="O12" s="55">
        <v>667</v>
      </c>
    </row>
    <row r="13" spans="2:18" ht="21" x14ac:dyDescent="0.35">
      <c r="B13" s="60" t="s">
        <v>34</v>
      </c>
      <c r="C13" s="55">
        <v>614</v>
      </c>
      <c r="D13" s="1"/>
      <c r="E13" s="60" t="s">
        <v>31</v>
      </c>
      <c r="F13" s="55">
        <v>651</v>
      </c>
      <c r="G13" s="1"/>
      <c r="H13" s="60" t="s">
        <v>18</v>
      </c>
      <c r="I13" s="55">
        <v>583</v>
      </c>
      <c r="K13" s="60" t="s">
        <v>9</v>
      </c>
      <c r="L13" s="55">
        <v>473</v>
      </c>
      <c r="M13" s="1"/>
      <c r="N13" s="60" t="s">
        <v>37</v>
      </c>
      <c r="O13" s="55">
        <v>596</v>
      </c>
    </row>
    <row r="14" spans="2:18" ht="21" x14ac:dyDescent="0.35">
      <c r="B14" s="60" t="s">
        <v>33</v>
      </c>
      <c r="C14" s="55">
        <v>663</v>
      </c>
      <c r="D14" s="1"/>
      <c r="E14" s="57" t="s">
        <v>53</v>
      </c>
      <c r="F14" s="55">
        <v>533</v>
      </c>
      <c r="G14" s="1"/>
      <c r="H14" s="60" t="s">
        <v>54</v>
      </c>
      <c r="I14" s="31">
        <v>172</v>
      </c>
      <c r="K14" s="60" t="s">
        <v>52</v>
      </c>
      <c r="L14" s="55">
        <v>411</v>
      </c>
      <c r="M14" s="1"/>
      <c r="N14" s="60" t="s">
        <v>64</v>
      </c>
      <c r="O14" s="55">
        <v>547</v>
      </c>
    </row>
    <row r="15" spans="2:18" ht="21.75" thickBot="1" x14ac:dyDescent="0.4">
      <c r="B15" s="27" t="s">
        <v>24</v>
      </c>
      <c r="C15" s="32">
        <f>SUM(C12:C14)</f>
        <v>1849</v>
      </c>
      <c r="D15" s="1"/>
      <c r="E15" s="27" t="s">
        <v>24</v>
      </c>
      <c r="F15" s="32">
        <f>SUM(F12:F14)</f>
        <v>1756</v>
      </c>
      <c r="G15" s="1"/>
      <c r="H15" s="27" t="s">
        <v>24</v>
      </c>
      <c r="I15" s="32">
        <f>SUM(I12:I14)</f>
        <v>1199</v>
      </c>
      <c r="K15" s="27" t="s">
        <v>24</v>
      </c>
      <c r="L15" s="32">
        <f>SUM(L12:L14)</f>
        <v>1210</v>
      </c>
      <c r="M15" s="1"/>
      <c r="N15" s="27" t="s">
        <v>24</v>
      </c>
      <c r="O15" s="32">
        <f>SUM(O12:O14)</f>
        <v>1810</v>
      </c>
    </row>
    <row r="16" spans="2:18" ht="21" x14ac:dyDescent="0.35">
      <c r="B16" s="1"/>
      <c r="C16" s="1"/>
      <c r="D16" s="1"/>
      <c r="E16" s="1"/>
      <c r="F16" s="1"/>
      <c r="G16" s="1"/>
      <c r="H16" s="1"/>
      <c r="I16" s="1"/>
      <c r="N16" s="37"/>
      <c r="O16" s="37"/>
    </row>
    <row r="17" spans="2:15" ht="23.25" x14ac:dyDescent="0.35">
      <c r="B17" s="90"/>
      <c r="C17" s="90"/>
      <c r="D17" s="35"/>
      <c r="E17" s="68"/>
      <c r="F17" s="68"/>
      <c r="G17" s="35"/>
      <c r="H17" s="89"/>
      <c r="I17" s="89"/>
      <c r="N17" s="37"/>
      <c r="O17" s="37"/>
    </row>
    <row r="18" spans="2:15" ht="23.25" x14ac:dyDescent="0.35">
      <c r="B18" s="80"/>
      <c r="C18" s="33"/>
      <c r="D18" s="69"/>
      <c r="E18" s="69"/>
      <c r="F18" s="69"/>
      <c r="G18" s="36"/>
      <c r="H18" s="53"/>
      <c r="I18" s="33"/>
      <c r="N18" s="37"/>
      <c r="O18" s="37"/>
    </row>
    <row r="19" spans="2:15" ht="21" x14ac:dyDescent="0.35">
      <c r="B19" s="79"/>
      <c r="C19" s="37"/>
      <c r="D19" s="70"/>
      <c r="E19" s="70"/>
      <c r="F19" s="34"/>
      <c r="G19" s="35"/>
      <c r="H19" s="38"/>
      <c r="I19" s="37"/>
      <c r="N19" s="37"/>
      <c r="O19" s="37"/>
    </row>
    <row r="20" spans="2:15" ht="21" x14ac:dyDescent="0.35">
      <c r="B20" s="79"/>
      <c r="C20" s="37"/>
      <c r="D20" s="70"/>
      <c r="E20" s="70"/>
      <c r="F20" s="34"/>
      <c r="G20" s="35"/>
      <c r="H20" s="38"/>
      <c r="I20" s="37"/>
    </row>
    <row r="21" spans="2:15" ht="21" x14ac:dyDescent="0.35">
      <c r="B21" s="79"/>
      <c r="C21" s="37"/>
      <c r="D21" s="71"/>
      <c r="E21" s="71"/>
      <c r="F21" s="34"/>
      <c r="G21" s="35"/>
      <c r="H21" s="38"/>
      <c r="I21" s="37"/>
    </row>
    <row r="22" spans="2:15" ht="21" x14ac:dyDescent="0.35">
      <c r="B22" s="34"/>
      <c r="C22" s="37"/>
      <c r="D22" s="70"/>
      <c r="E22" s="70"/>
      <c r="F22" s="34"/>
      <c r="G22" s="35"/>
      <c r="H22" s="38"/>
      <c r="I22" s="37"/>
    </row>
    <row r="23" spans="2:15" ht="21" x14ac:dyDescent="0.35">
      <c r="C23" s="63"/>
      <c r="D23" s="70"/>
      <c r="E23" s="70"/>
      <c r="F23" s="34"/>
      <c r="G23" s="35"/>
      <c r="H23" s="34"/>
      <c r="I23" s="37"/>
    </row>
    <row r="24" spans="2:15" ht="21" x14ac:dyDescent="0.35">
      <c r="C24" s="63"/>
      <c r="D24" s="71"/>
      <c r="E24" s="71"/>
      <c r="F24" s="34"/>
      <c r="G24" s="39"/>
      <c r="H24" s="39"/>
      <c r="I24" s="39"/>
    </row>
    <row r="25" spans="2:15" ht="21" x14ac:dyDescent="0.35">
      <c r="C25" s="63"/>
      <c r="D25" s="91"/>
      <c r="E25" s="91"/>
      <c r="F25" s="34"/>
      <c r="G25" s="39"/>
      <c r="H25" s="39"/>
      <c r="I25" s="39"/>
    </row>
    <row r="26" spans="2:15" ht="21" x14ac:dyDescent="0.35">
      <c r="C26" s="63"/>
      <c r="D26" s="92"/>
      <c r="E26" s="92"/>
      <c r="F26" s="34"/>
      <c r="G26" s="39"/>
      <c r="H26" s="39"/>
      <c r="I26" s="39"/>
    </row>
    <row r="27" spans="2:15" ht="21" x14ac:dyDescent="0.35">
      <c r="C27" s="63"/>
      <c r="D27" s="92"/>
      <c r="E27" s="92"/>
      <c r="F27" s="34"/>
      <c r="G27" s="39"/>
      <c r="H27" s="39"/>
      <c r="I27" s="39"/>
    </row>
    <row r="28" spans="2:15" ht="21" x14ac:dyDescent="0.35">
      <c r="B28" s="39"/>
      <c r="C28" s="63"/>
      <c r="D28" s="92"/>
      <c r="E28" s="92"/>
      <c r="F28" s="34"/>
      <c r="G28" s="39"/>
    </row>
    <row r="29" spans="2:15" x14ac:dyDescent="0.25">
      <c r="B29" s="39"/>
      <c r="C29" s="39"/>
      <c r="D29" s="39"/>
      <c r="E29" s="39"/>
      <c r="F29" s="39"/>
      <c r="G29" s="39"/>
    </row>
    <row r="30" spans="2:15" x14ac:dyDescent="0.25">
      <c r="B30" s="39"/>
      <c r="C30" s="39"/>
      <c r="D30" s="39"/>
      <c r="E30" s="39"/>
      <c r="F30" s="39"/>
      <c r="G30" s="39"/>
    </row>
    <row r="31" spans="2:15" x14ac:dyDescent="0.25">
      <c r="B31" s="39"/>
      <c r="D31" s="39"/>
      <c r="E31" s="39"/>
      <c r="F31" s="39"/>
      <c r="G31" s="39"/>
    </row>
  </sheetData>
  <mergeCells count="17">
    <mergeCell ref="D25:E25"/>
    <mergeCell ref="D26:E26"/>
    <mergeCell ref="D27:E27"/>
    <mergeCell ref="D28:E28"/>
    <mergeCell ref="N10:O10"/>
    <mergeCell ref="B1:O1"/>
    <mergeCell ref="N3:O3"/>
    <mergeCell ref="K3:L3"/>
    <mergeCell ref="K10:L10"/>
    <mergeCell ref="H17:I17"/>
    <mergeCell ref="E3:F3"/>
    <mergeCell ref="H3:I3"/>
    <mergeCell ref="B10:C10"/>
    <mergeCell ref="E10:F10"/>
    <mergeCell ref="H10:I10"/>
    <mergeCell ref="B3:C3"/>
    <mergeCell ref="B17:C17"/>
  </mergeCells>
  <pageMargins left="0.70866141732283472" right="0.3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G5" sqref="G5"/>
    </sheetView>
  </sheetViews>
  <sheetFormatPr defaultRowHeight="15" x14ac:dyDescent="0.25"/>
  <cols>
    <col min="2" max="2" width="28.42578125" customWidth="1"/>
    <col min="3" max="3" width="10.42578125" customWidth="1"/>
  </cols>
  <sheetData>
    <row r="1" spans="1:3" ht="24" thickBot="1" x14ac:dyDescent="0.3">
      <c r="A1" s="93" t="s">
        <v>67</v>
      </c>
      <c r="B1" s="94"/>
      <c r="C1" s="95"/>
    </row>
    <row r="2" spans="1:3" ht="21" x14ac:dyDescent="0.35">
      <c r="A2" s="73">
        <v>1</v>
      </c>
      <c r="B2" s="74" t="s">
        <v>48</v>
      </c>
      <c r="C2" s="75">
        <v>1921</v>
      </c>
    </row>
    <row r="3" spans="1:3" ht="21" x14ac:dyDescent="0.35">
      <c r="A3" s="76">
        <v>2</v>
      </c>
      <c r="B3" s="72" t="s">
        <v>27</v>
      </c>
      <c r="C3" s="77">
        <v>1849</v>
      </c>
    </row>
    <row r="4" spans="1:3" ht="21" x14ac:dyDescent="0.35">
      <c r="A4" s="76">
        <v>3</v>
      </c>
      <c r="B4" s="72" t="s">
        <v>28</v>
      </c>
      <c r="C4" s="55">
        <v>1810</v>
      </c>
    </row>
    <row r="5" spans="1:3" ht="21" x14ac:dyDescent="0.35">
      <c r="A5" s="76">
        <v>4</v>
      </c>
      <c r="B5" s="72" t="s">
        <v>46</v>
      </c>
      <c r="C5" s="55">
        <v>1756</v>
      </c>
    </row>
    <row r="6" spans="1:3" ht="21" x14ac:dyDescent="0.35">
      <c r="A6" s="76">
        <v>5</v>
      </c>
      <c r="B6" s="72" t="s">
        <v>43</v>
      </c>
      <c r="C6" s="77">
        <v>1721</v>
      </c>
    </row>
    <row r="7" spans="1:3" ht="21" x14ac:dyDescent="0.35">
      <c r="A7" s="76">
        <v>6</v>
      </c>
      <c r="B7" s="72" t="s">
        <v>45</v>
      </c>
      <c r="C7" s="77">
        <v>1695</v>
      </c>
    </row>
    <row r="8" spans="1:3" ht="21" x14ac:dyDescent="0.35">
      <c r="A8" s="76">
        <v>7</v>
      </c>
      <c r="B8" s="72" t="s">
        <v>41</v>
      </c>
      <c r="C8" s="77">
        <v>1620</v>
      </c>
    </row>
    <row r="9" spans="1:3" ht="21" x14ac:dyDescent="0.35">
      <c r="A9" s="76">
        <v>8</v>
      </c>
      <c r="B9" s="72" t="s">
        <v>65</v>
      </c>
      <c r="C9" s="77">
        <v>1458</v>
      </c>
    </row>
    <row r="10" spans="1:3" ht="21" x14ac:dyDescent="0.35">
      <c r="A10" s="76">
        <v>9</v>
      </c>
      <c r="B10" s="72" t="s">
        <v>47</v>
      </c>
      <c r="C10" s="77">
        <v>1210</v>
      </c>
    </row>
    <row r="11" spans="1:3" ht="21" x14ac:dyDescent="0.35">
      <c r="A11" s="76">
        <v>10</v>
      </c>
      <c r="B11" s="72" t="s">
        <v>49</v>
      </c>
      <c r="C11" s="55">
        <v>1199</v>
      </c>
    </row>
  </sheetData>
  <sortState xmlns:xlrd2="http://schemas.microsoft.com/office/spreadsheetml/2017/richdata2" ref="B2:C11">
    <sortCondition descending="1" ref="C2:C11"/>
  </sortState>
  <mergeCells count="1">
    <mergeCell ref="A1:C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jednotlivci 2024 </vt:lpstr>
      <vt:lpstr>družstva 2024</vt:lpstr>
      <vt:lpstr>pořadí družstva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Standart</cp:lastModifiedBy>
  <cp:revision/>
  <cp:lastPrinted>2023-04-30T09:28:07Z</cp:lastPrinted>
  <dcterms:created xsi:type="dcterms:W3CDTF">2015-04-14T12:51:29Z</dcterms:created>
  <dcterms:modified xsi:type="dcterms:W3CDTF">2024-04-28T17:14:27Z</dcterms:modified>
</cp:coreProperties>
</file>