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1475" tabRatio="842" firstSheet="3" activeTab="4"/>
  </bookViews>
  <sheets>
    <sheet name="SL pistol" sheetId="20" r:id="rId1"/>
    <sheet name="SL - puška" sheetId="19" r:id="rId2"/>
    <sheet name="MEDAILE" sheetId="21" r:id="rId3"/>
    <sheet name="ZÁVODNÍCI" sheetId="14" r:id="rId4"/>
    <sheet name="Titulní strana" sheetId="1" r:id="rId5"/>
    <sheet name="Pistol - ženy" sheetId="16" r:id="rId6"/>
    <sheet name="Pistol - muži" sheetId="15" r:id="rId7"/>
    <sheet name="Pistol - ostatní" sheetId="17" r:id="rId8"/>
    <sheet name="Pistol - dvojice" sheetId="18" r:id="rId9"/>
    <sheet name="Pistol - ALL" sheetId="23" r:id="rId10"/>
    <sheet name="Puška - žemy" sheetId="7" r:id="rId11"/>
    <sheet name="Puška - muži" sheetId="6" r:id="rId12"/>
    <sheet name="Puška - ostatní" sheetId="9" r:id="rId13"/>
    <sheet name="Puška - dvojice" sheetId="10" r:id="rId14"/>
    <sheet name="Puška - ALL" sheetId="24" r:id="rId15"/>
    <sheet name="NEJ - ALL" sheetId="25" r:id="rId16"/>
    <sheet name="NEJ - dvojice" sheetId="13" r:id="rId17"/>
    <sheet name="NEJ - ženy" sheetId="12" r:id="rId18"/>
    <sheet name="NEJ - muži" sheetId="11" r:id="rId19"/>
  </sheets>
  <definedNames>
    <definedName name="_xlnm.Print_Titles" localSheetId="16">'NEJ - dvojice'!$2:$9</definedName>
    <definedName name="_xlnm.Print_Titles" localSheetId="18">'NEJ - muži'!$2:$9</definedName>
    <definedName name="_xlnm.Print_Titles" localSheetId="17">'NEJ - ženy'!$2:$9</definedName>
    <definedName name="_xlnm.Print_Titles" localSheetId="8">'Pistol - dvojice'!$2:$9</definedName>
    <definedName name="_xlnm.Print_Titles" localSheetId="6">'Pistol - muži'!$2:$9</definedName>
    <definedName name="_xlnm.Print_Titles" localSheetId="7">'Pistol - ostatní'!$2:$9</definedName>
    <definedName name="_xlnm.Print_Titles" localSheetId="5">'Pistol - ženy'!$2:$9</definedName>
    <definedName name="_xlnm.Print_Titles" localSheetId="13">'Puška - dvojice'!$2:$9</definedName>
    <definedName name="_xlnm.Print_Titles" localSheetId="11">'Puška - muži'!$2:$9</definedName>
    <definedName name="_xlnm.Print_Titles" localSheetId="12">'Puška - ostatní'!$2:$9</definedName>
    <definedName name="_xlnm.Print_Titles" localSheetId="10">'Puška - žemy'!$2:$9</definedName>
    <definedName name="_xlnm.Print_Titles" localSheetId="1">'SL - puška'!$2:$9</definedName>
    <definedName name="_xlnm.Print_Titles" localSheetId="0">'SL pistol'!$2:$9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21" l="1"/>
  <c r="D24" i="21"/>
  <c r="D27" i="21"/>
  <c r="D30" i="21"/>
  <c r="D29" i="21"/>
  <c r="D31" i="21"/>
  <c r="D32" i="21"/>
  <c r="E39" i="21"/>
  <c r="F39" i="21"/>
  <c r="G39" i="21"/>
  <c r="D23" i="21"/>
  <c r="D19" i="21"/>
  <c r="D21" i="21"/>
  <c r="D28" i="21"/>
  <c r="D37" i="21"/>
  <c r="D36" i="21"/>
  <c r="D34" i="21"/>
  <c r="D26" i="21"/>
  <c r="D35" i="21"/>
  <c r="D25" i="21"/>
  <c r="D33" i="21"/>
  <c r="H13" i="17" l="1"/>
  <c r="G16" i="18"/>
  <c r="H12" i="9" l="1"/>
  <c r="G34" i="11" l="1"/>
  <c r="F34" i="11"/>
  <c r="E34" i="11"/>
  <c r="D34" i="11"/>
  <c r="C34" i="11"/>
  <c r="B34" i="11"/>
  <c r="G35" i="11"/>
  <c r="F35" i="11"/>
  <c r="E35" i="11"/>
  <c r="D35" i="11"/>
  <c r="C35" i="11"/>
  <c r="B35" i="11"/>
  <c r="G36" i="11"/>
  <c r="F36" i="11"/>
  <c r="H36" i="11" s="1"/>
  <c r="E36" i="11"/>
  <c r="D36" i="11"/>
  <c r="C36" i="11"/>
  <c r="B36" i="11"/>
  <c r="G12" i="11"/>
  <c r="H12" i="11" s="1"/>
  <c r="F12" i="11"/>
  <c r="E12" i="11"/>
  <c r="D12" i="11"/>
  <c r="C12" i="11"/>
  <c r="B12" i="11"/>
  <c r="G11" i="11"/>
  <c r="F11" i="11"/>
  <c r="E11" i="11"/>
  <c r="D11" i="11"/>
  <c r="C11" i="11"/>
  <c r="B11" i="11"/>
  <c r="G30" i="11"/>
  <c r="F30" i="11"/>
  <c r="E30" i="11"/>
  <c r="D30" i="11"/>
  <c r="C30" i="11"/>
  <c r="B30" i="11"/>
  <c r="G20" i="11"/>
  <c r="F20" i="11"/>
  <c r="E20" i="11"/>
  <c r="D20" i="11"/>
  <c r="C20" i="11"/>
  <c r="B20" i="11"/>
  <c r="G19" i="11"/>
  <c r="F19" i="11"/>
  <c r="E19" i="11"/>
  <c r="D19" i="11"/>
  <c r="C19" i="11"/>
  <c r="B19" i="11"/>
  <c r="G28" i="11"/>
  <c r="F28" i="11"/>
  <c r="E28" i="11"/>
  <c r="D28" i="11"/>
  <c r="C28" i="11"/>
  <c r="B28" i="11"/>
  <c r="G15" i="11"/>
  <c r="F15" i="11"/>
  <c r="E15" i="11"/>
  <c r="D15" i="11"/>
  <c r="C15" i="11"/>
  <c r="B15" i="11"/>
  <c r="G13" i="11"/>
  <c r="F13" i="11"/>
  <c r="E13" i="11"/>
  <c r="D13" i="11"/>
  <c r="C13" i="11"/>
  <c r="B13" i="11"/>
  <c r="G17" i="11"/>
  <c r="F17" i="11"/>
  <c r="E17" i="11"/>
  <c r="D17" i="11"/>
  <c r="C17" i="11"/>
  <c r="B17" i="11"/>
  <c r="G27" i="11"/>
  <c r="F27" i="11"/>
  <c r="H27" i="11" s="1"/>
  <c r="E27" i="11"/>
  <c r="D27" i="11"/>
  <c r="C27" i="11"/>
  <c r="B27" i="11"/>
  <c r="G21" i="11"/>
  <c r="F21" i="11"/>
  <c r="E21" i="11"/>
  <c r="D21" i="11"/>
  <c r="C21" i="11"/>
  <c r="B21" i="11"/>
  <c r="G16" i="11"/>
  <c r="F16" i="11"/>
  <c r="E16" i="11"/>
  <c r="D16" i="11"/>
  <c r="C16" i="11"/>
  <c r="B16" i="11"/>
  <c r="G29" i="11"/>
  <c r="F29" i="11"/>
  <c r="E29" i="11"/>
  <c r="D29" i="11"/>
  <c r="C29" i="11"/>
  <c r="B29" i="11"/>
  <c r="G33" i="11"/>
  <c r="F33" i="11"/>
  <c r="E33" i="11"/>
  <c r="D33" i="11"/>
  <c r="C33" i="11"/>
  <c r="B33" i="11"/>
  <c r="G31" i="11"/>
  <c r="F31" i="11"/>
  <c r="E31" i="11"/>
  <c r="D31" i="11"/>
  <c r="C31" i="11"/>
  <c r="B31" i="11"/>
  <c r="G32" i="11"/>
  <c r="F32" i="11"/>
  <c r="E32" i="11"/>
  <c r="D32" i="11"/>
  <c r="C32" i="11"/>
  <c r="B32" i="11"/>
  <c r="G23" i="11"/>
  <c r="F23" i="11"/>
  <c r="E23" i="11"/>
  <c r="D23" i="11"/>
  <c r="C23" i="11"/>
  <c r="B23" i="11"/>
  <c r="G14" i="11"/>
  <c r="F14" i="11"/>
  <c r="H14" i="11" s="1"/>
  <c r="E14" i="11"/>
  <c r="D14" i="11"/>
  <c r="C14" i="11"/>
  <c r="B14" i="11"/>
  <c r="G22" i="11"/>
  <c r="F22" i="11"/>
  <c r="E22" i="11"/>
  <c r="D22" i="11"/>
  <c r="C22" i="11"/>
  <c r="B22" i="11"/>
  <c r="G25" i="11"/>
  <c r="F25" i="11"/>
  <c r="E25" i="11"/>
  <c r="D25" i="11"/>
  <c r="C25" i="11"/>
  <c r="B25" i="11"/>
  <c r="G24" i="11"/>
  <c r="F24" i="11"/>
  <c r="E24" i="11"/>
  <c r="D24" i="11"/>
  <c r="C24" i="11"/>
  <c r="B24" i="11"/>
  <c r="G18" i="11"/>
  <c r="F18" i="11"/>
  <c r="E18" i="11"/>
  <c r="D18" i="11"/>
  <c r="C18" i="11"/>
  <c r="B18" i="11"/>
  <c r="G26" i="11"/>
  <c r="F26" i="11"/>
  <c r="E26" i="11"/>
  <c r="D26" i="11"/>
  <c r="C26" i="11"/>
  <c r="B26" i="11"/>
  <c r="G10" i="11"/>
  <c r="F10" i="11"/>
  <c r="E10" i="11"/>
  <c r="D10" i="11"/>
  <c r="C10" i="11"/>
  <c r="B10" i="11"/>
  <c r="A3" i="11"/>
  <c r="A2" i="11"/>
  <c r="G23" i="12"/>
  <c r="F23" i="12"/>
  <c r="E23" i="12"/>
  <c r="D23" i="12"/>
  <c r="C23" i="12"/>
  <c r="B23" i="12"/>
  <c r="G18" i="12"/>
  <c r="F18" i="12"/>
  <c r="E18" i="12"/>
  <c r="D18" i="12"/>
  <c r="C18" i="12"/>
  <c r="B18" i="12"/>
  <c r="G10" i="12"/>
  <c r="F10" i="12"/>
  <c r="E10" i="12"/>
  <c r="D10" i="12"/>
  <c r="C10" i="12"/>
  <c r="B10" i="12"/>
  <c r="G15" i="12"/>
  <c r="F15" i="12"/>
  <c r="E15" i="12"/>
  <c r="D15" i="12"/>
  <c r="C15" i="12"/>
  <c r="B15" i="12"/>
  <c r="G14" i="12"/>
  <c r="F14" i="12"/>
  <c r="E14" i="12"/>
  <c r="D14" i="12"/>
  <c r="C14" i="12"/>
  <c r="B14" i="12"/>
  <c r="G16" i="12"/>
  <c r="F16" i="12"/>
  <c r="E16" i="12"/>
  <c r="D16" i="12"/>
  <c r="C16" i="12"/>
  <c r="B16" i="12"/>
  <c r="G20" i="12"/>
  <c r="F20" i="12"/>
  <c r="H20" i="12" s="1"/>
  <c r="E20" i="12"/>
  <c r="D20" i="12"/>
  <c r="C20" i="12"/>
  <c r="B20" i="12"/>
  <c r="G21" i="12"/>
  <c r="F21" i="12"/>
  <c r="H21" i="12" s="1"/>
  <c r="E21" i="12"/>
  <c r="D21" i="12"/>
  <c r="C21" i="12"/>
  <c r="B21" i="12"/>
  <c r="G19" i="12"/>
  <c r="F19" i="12"/>
  <c r="E19" i="12"/>
  <c r="D19" i="12"/>
  <c r="C19" i="12"/>
  <c r="B19" i="12"/>
  <c r="G17" i="12"/>
  <c r="F17" i="12"/>
  <c r="E17" i="12"/>
  <c r="D17" i="12"/>
  <c r="C17" i="12"/>
  <c r="B17" i="12"/>
  <c r="G11" i="12"/>
  <c r="F11" i="12"/>
  <c r="E11" i="12"/>
  <c r="D11" i="12"/>
  <c r="C11" i="12"/>
  <c r="B11" i="12"/>
  <c r="G22" i="12"/>
  <c r="F22" i="12"/>
  <c r="E22" i="12"/>
  <c r="D22" i="12"/>
  <c r="C22" i="12"/>
  <c r="B22" i="12"/>
  <c r="G12" i="12"/>
  <c r="F12" i="12"/>
  <c r="E12" i="12"/>
  <c r="D12" i="12"/>
  <c r="C12" i="12"/>
  <c r="B12" i="12"/>
  <c r="G13" i="12"/>
  <c r="F13" i="12"/>
  <c r="E13" i="12"/>
  <c r="D13" i="12"/>
  <c r="C13" i="12"/>
  <c r="B13" i="12"/>
  <c r="A3" i="12"/>
  <c r="A2" i="12"/>
  <c r="E15" i="13"/>
  <c r="G15" i="13" s="1"/>
  <c r="E11" i="13"/>
  <c r="G11" i="13" s="1"/>
  <c r="E18" i="13"/>
  <c r="G18" i="13" s="1"/>
  <c r="E17" i="13"/>
  <c r="G17" i="13" s="1"/>
  <c r="E16" i="13"/>
  <c r="G16" i="13" s="1"/>
  <c r="E14" i="13"/>
  <c r="G14" i="13" s="1"/>
  <c r="E12" i="13"/>
  <c r="G12" i="13" s="1"/>
  <c r="E13" i="13"/>
  <c r="G13" i="13" s="1"/>
  <c r="E10" i="13"/>
  <c r="G10" i="13" s="1"/>
  <c r="F10" i="25"/>
  <c r="G10" i="25"/>
  <c r="F24" i="25"/>
  <c r="G24" i="25"/>
  <c r="F31" i="25"/>
  <c r="G31" i="25"/>
  <c r="F45" i="25"/>
  <c r="G45" i="25"/>
  <c r="F17" i="25"/>
  <c r="G17" i="25"/>
  <c r="F20" i="25"/>
  <c r="G20" i="25"/>
  <c r="F27" i="25"/>
  <c r="G27" i="25"/>
  <c r="F29" i="25"/>
  <c r="H29" i="25" s="1"/>
  <c r="G29" i="25"/>
  <c r="F25" i="25"/>
  <c r="G25" i="25"/>
  <c r="F14" i="25"/>
  <c r="G14" i="25"/>
  <c r="F34" i="25"/>
  <c r="G34" i="25"/>
  <c r="F26" i="25"/>
  <c r="H26" i="25" s="1"/>
  <c r="G26" i="25"/>
  <c r="F43" i="25"/>
  <c r="G43" i="25"/>
  <c r="F42" i="25"/>
  <c r="G42" i="25"/>
  <c r="F46" i="25"/>
  <c r="H46" i="25" s="1"/>
  <c r="G46" i="25"/>
  <c r="F37" i="25"/>
  <c r="G37" i="25"/>
  <c r="F40" i="25"/>
  <c r="G40" i="25"/>
  <c r="F18" i="25"/>
  <c r="G18" i="25"/>
  <c r="F23" i="25"/>
  <c r="G23" i="25"/>
  <c r="F35" i="25"/>
  <c r="H35" i="25" s="1"/>
  <c r="G35" i="25"/>
  <c r="F19" i="25"/>
  <c r="H19" i="25" s="1"/>
  <c r="G19" i="25"/>
  <c r="F44" i="25"/>
  <c r="G44" i="25"/>
  <c r="F13" i="25"/>
  <c r="H13" i="25" s="1"/>
  <c r="G13" i="25"/>
  <c r="F39" i="25"/>
  <c r="G39" i="25"/>
  <c r="F15" i="25"/>
  <c r="G15" i="25"/>
  <c r="F38" i="25"/>
  <c r="G38" i="25"/>
  <c r="F33" i="25"/>
  <c r="G33" i="25"/>
  <c r="F30" i="25"/>
  <c r="G30" i="25"/>
  <c r="F21" i="25"/>
  <c r="G21" i="25"/>
  <c r="F32" i="25"/>
  <c r="G32" i="25"/>
  <c r="F16" i="25"/>
  <c r="G16" i="25"/>
  <c r="F22" i="25"/>
  <c r="G22" i="25"/>
  <c r="F41" i="25"/>
  <c r="G41" i="25"/>
  <c r="F36" i="25"/>
  <c r="G36" i="25"/>
  <c r="F11" i="25"/>
  <c r="G11" i="25"/>
  <c r="F12" i="25"/>
  <c r="G12" i="25"/>
  <c r="F50" i="25"/>
  <c r="H50" i="25" s="1"/>
  <c r="G50" i="25"/>
  <c r="F49" i="25"/>
  <c r="H49" i="25" s="1"/>
  <c r="G49" i="25"/>
  <c r="F47" i="25"/>
  <c r="H47" i="25" s="1"/>
  <c r="G47" i="25"/>
  <c r="F48" i="25"/>
  <c r="G48" i="25"/>
  <c r="G28" i="25"/>
  <c r="F28" i="25"/>
  <c r="G14" i="24"/>
  <c r="F14" i="24"/>
  <c r="E14" i="24"/>
  <c r="D14" i="24"/>
  <c r="C14" i="24"/>
  <c r="B14" i="24"/>
  <c r="G15" i="24"/>
  <c r="F15" i="24"/>
  <c r="E15" i="24"/>
  <c r="D15" i="24"/>
  <c r="C15" i="24"/>
  <c r="B15" i="24"/>
  <c r="G40" i="24"/>
  <c r="F40" i="24"/>
  <c r="E40" i="24"/>
  <c r="D40" i="24"/>
  <c r="C40" i="24"/>
  <c r="B40" i="24"/>
  <c r="G42" i="24"/>
  <c r="F42" i="24"/>
  <c r="E42" i="24"/>
  <c r="D42" i="24"/>
  <c r="C42" i="24"/>
  <c r="B42" i="24"/>
  <c r="G23" i="24"/>
  <c r="F23" i="24"/>
  <c r="E23" i="24"/>
  <c r="D23" i="24"/>
  <c r="C23" i="24"/>
  <c r="B23" i="24"/>
  <c r="G22" i="24"/>
  <c r="F22" i="24"/>
  <c r="E22" i="24"/>
  <c r="D22" i="24"/>
  <c r="C22" i="24"/>
  <c r="B22" i="24"/>
  <c r="G26" i="24"/>
  <c r="F26" i="24"/>
  <c r="E26" i="24"/>
  <c r="D26" i="24"/>
  <c r="C26" i="24"/>
  <c r="B26" i="24"/>
  <c r="G20" i="24"/>
  <c r="F20" i="24"/>
  <c r="E20" i="24"/>
  <c r="D20" i="24"/>
  <c r="C20" i="24"/>
  <c r="B20" i="24"/>
  <c r="G29" i="24"/>
  <c r="F29" i="24"/>
  <c r="E29" i="24"/>
  <c r="D29" i="24"/>
  <c r="C29" i="24"/>
  <c r="B29" i="24"/>
  <c r="G35" i="24"/>
  <c r="F35" i="24"/>
  <c r="E35" i="24"/>
  <c r="D35" i="24"/>
  <c r="C35" i="24"/>
  <c r="B35" i="24"/>
  <c r="G38" i="24"/>
  <c r="F38" i="24"/>
  <c r="E38" i="24"/>
  <c r="D38" i="24"/>
  <c r="C38" i="24"/>
  <c r="B38" i="24"/>
  <c r="G10" i="24"/>
  <c r="F10" i="24"/>
  <c r="E10" i="24"/>
  <c r="D10" i="24"/>
  <c r="C10" i="24"/>
  <c r="B10" i="24"/>
  <c r="G34" i="24"/>
  <c r="F34" i="24"/>
  <c r="E34" i="24"/>
  <c r="D34" i="24"/>
  <c r="C34" i="24"/>
  <c r="B34" i="24"/>
  <c r="G11" i="24"/>
  <c r="F11" i="24"/>
  <c r="E11" i="24"/>
  <c r="D11" i="24"/>
  <c r="C11" i="24"/>
  <c r="B11" i="24"/>
  <c r="G41" i="24"/>
  <c r="F41" i="24"/>
  <c r="E41" i="24"/>
  <c r="D41" i="24"/>
  <c r="C41" i="24"/>
  <c r="B41" i="24"/>
  <c r="G24" i="24"/>
  <c r="F24" i="24"/>
  <c r="E24" i="24"/>
  <c r="D24" i="24"/>
  <c r="C24" i="24"/>
  <c r="B24" i="24"/>
  <c r="G36" i="24"/>
  <c r="F36" i="24"/>
  <c r="E36" i="24"/>
  <c r="D36" i="24"/>
  <c r="C36" i="24"/>
  <c r="B36" i="24"/>
  <c r="G21" i="24"/>
  <c r="F21" i="24"/>
  <c r="E21" i="24"/>
  <c r="D21" i="24"/>
  <c r="C21" i="24"/>
  <c r="B21" i="24"/>
  <c r="G25" i="24"/>
  <c r="F25" i="24"/>
  <c r="E25" i="24"/>
  <c r="D25" i="24"/>
  <c r="C25" i="24"/>
  <c r="B25" i="24"/>
  <c r="G44" i="24"/>
  <c r="F44" i="24"/>
  <c r="E44" i="24"/>
  <c r="D44" i="24"/>
  <c r="C44" i="24"/>
  <c r="B44" i="24"/>
  <c r="G39" i="24"/>
  <c r="F39" i="24"/>
  <c r="E39" i="24"/>
  <c r="D39" i="24"/>
  <c r="C39" i="24"/>
  <c r="B39" i="24"/>
  <c r="G37" i="24"/>
  <c r="F37" i="24"/>
  <c r="E37" i="24"/>
  <c r="D37" i="24"/>
  <c r="C37" i="24"/>
  <c r="B37" i="24"/>
  <c r="G43" i="24"/>
  <c r="F43" i="24"/>
  <c r="E43" i="24"/>
  <c r="D43" i="24"/>
  <c r="C43" i="24"/>
  <c r="B43" i="24"/>
  <c r="G32" i="24"/>
  <c r="F32" i="24"/>
  <c r="E32" i="24"/>
  <c r="D32" i="24"/>
  <c r="C32" i="24"/>
  <c r="B32" i="24"/>
  <c r="G30" i="24"/>
  <c r="F30" i="24"/>
  <c r="E30" i="24"/>
  <c r="D30" i="24"/>
  <c r="C30" i="24"/>
  <c r="B30" i="24"/>
  <c r="G17" i="24"/>
  <c r="F17" i="24"/>
  <c r="E17" i="24"/>
  <c r="D17" i="24"/>
  <c r="C17" i="24"/>
  <c r="B17" i="24"/>
  <c r="G28" i="24"/>
  <c r="F28" i="24"/>
  <c r="E28" i="24"/>
  <c r="D28" i="24"/>
  <c r="C28" i="24"/>
  <c r="B28" i="24"/>
  <c r="G31" i="24"/>
  <c r="F31" i="24"/>
  <c r="E31" i="24"/>
  <c r="D31" i="24"/>
  <c r="C31" i="24"/>
  <c r="B31" i="24"/>
  <c r="G19" i="24"/>
  <c r="F19" i="24"/>
  <c r="E19" i="24"/>
  <c r="D19" i="24"/>
  <c r="C19" i="24"/>
  <c r="B19" i="24"/>
  <c r="G12" i="24"/>
  <c r="F12" i="24"/>
  <c r="E12" i="24"/>
  <c r="D12" i="24"/>
  <c r="C12" i="24"/>
  <c r="B12" i="24"/>
  <c r="G18" i="24"/>
  <c r="F18" i="24"/>
  <c r="E18" i="24"/>
  <c r="D18" i="24"/>
  <c r="C18" i="24"/>
  <c r="B18" i="24"/>
  <c r="G45" i="24"/>
  <c r="F45" i="24"/>
  <c r="E45" i="24"/>
  <c r="D45" i="24"/>
  <c r="C45" i="24"/>
  <c r="B45" i="24"/>
  <c r="G16" i="24"/>
  <c r="F16" i="24"/>
  <c r="E16" i="24"/>
  <c r="D16" i="24"/>
  <c r="C16" i="24"/>
  <c r="B16" i="24"/>
  <c r="G27" i="24"/>
  <c r="F27" i="24"/>
  <c r="E27" i="24"/>
  <c r="D27" i="24"/>
  <c r="C27" i="24"/>
  <c r="B27" i="24"/>
  <c r="G13" i="24"/>
  <c r="F13" i="24"/>
  <c r="E13" i="24"/>
  <c r="D13" i="24"/>
  <c r="C13" i="24"/>
  <c r="B13" i="24"/>
  <c r="G33" i="24"/>
  <c r="F33" i="24"/>
  <c r="E33" i="24"/>
  <c r="D33" i="24"/>
  <c r="C33" i="24"/>
  <c r="B33" i="24"/>
  <c r="A3" i="24"/>
  <c r="A2" i="24"/>
  <c r="G38" i="23"/>
  <c r="F38" i="23"/>
  <c r="E38" i="23"/>
  <c r="D38" i="23"/>
  <c r="C38" i="23"/>
  <c r="B38" i="23"/>
  <c r="G29" i="23"/>
  <c r="F29" i="23"/>
  <c r="E29" i="23"/>
  <c r="D29" i="23"/>
  <c r="C29" i="23"/>
  <c r="B29" i="23"/>
  <c r="G43" i="23"/>
  <c r="F43" i="23"/>
  <c r="E43" i="23"/>
  <c r="D43" i="23"/>
  <c r="C43" i="23"/>
  <c r="B43" i="23"/>
  <c r="G50" i="23"/>
  <c r="F50" i="23"/>
  <c r="E50" i="23"/>
  <c r="D50" i="23"/>
  <c r="C50" i="23"/>
  <c r="B50" i="23"/>
  <c r="G12" i="23"/>
  <c r="F12" i="23"/>
  <c r="E12" i="23"/>
  <c r="D12" i="23"/>
  <c r="C12" i="23"/>
  <c r="B12" i="23"/>
  <c r="G11" i="23"/>
  <c r="F11" i="23"/>
  <c r="E11" i="23"/>
  <c r="D11" i="23"/>
  <c r="C11" i="23"/>
  <c r="B11" i="23"/>
  <c r="G33" i="23"/>
  <c r="F33" i="23"/>
  <c r="E33" i="23"/>
  <c r="D33" i="23"/>
  <c r="C33" i="23"/>
  <c r="B33" i="23"/>
  <c r="G45" i="23"/>
  <c r="F45" i="23"/>
  <c r="H45" i="23" s="1"/>
  <c r="E45" i="23"/>
  <c r="D45" i="23"/>
  <c r="C45" i="23"/>
  <c r="B45" i="23"/>
  <c r="G22" i="23"/>
  <c r="F22" i="23"/>
  <c r="E22" i="23"/>
  <c r="D22" i="23"/>
  <c r="C22" i="23"/>
  <c r="B22" i="23"/>
  <c r="G13" i="23"/>
  <c r="F13" i="23"/>
  <c r="E13" i="23"/>
  <c r="D13" i="23"/>
  <c r="C13" i="23"/>
  <c r="B13" i="23"/>
  <c r="G39" i="23"/>
  <c r="F39" i="23"/>
  <c r="E39" i="23"/>
  <c r="D39" i="23"/>
  <c r="C39" i="23"/>
  <c r="B39" i="23"/>
  <c r="G24" i="23"/>
  <c r="F24" i="23"/>
  <c r="E24" i="23"/>
  <c r="D24" i="23"/>
  <c r="C24" i="23"/>
  <c r="B24" i="23"/>
  <c r="G34" i="23"/>
  <c r="F34" i="23"/>
  <c r="E34" i="23"/>
  <c r="D34" i="23"/>
  <c r="C34" i="23"/>
  <c r="B34" i="23"/>
  <c r="G31" i="23"/>
  <c r="F31" i="23"/>
  <c r="E31" i="23"/>
  <c r="D31" i="23"/>
  <c r="C31" i="23"/>
  <c r="B31" i="23"/>
  <c r="G40" i="23"/>
  <c r="F40" i="23"/>
  <c r="E40" i="23"/>
  <c r="D40" i="23"/>
  <c r="C40" i="23"/>
  <c r="B40" i="23"/>
  <c r="G19" i="23"/>
  <c r="F19" i="23"/>
  <c r="H19" i="23" s="1"/>
  <c r="E19" i="23"/>
  <c r="D19" i="23"/>
  <c r="C19" i="23"/>
  <c r="B19" i="23"/>
  <c r="G44" i="23"/>
  <c r="F44" i="23"/>
  <c r="E44" i="23"/>
  <c r="D44" i="23"/>
  <c r="C44" i="23"/>
  <c r="B44" i="23"/>
  <c r="G18" i="23"/>
  <c r="F18" i="23"/>
  <c r="H18" i="23" s="1"/>
  <c r="E18" i="23"/>
  <c r="D18" i="23"/>
  <c r="C18" i="23"/>
  <c r="B18" i="23"/>
  <c r="G47" i="23"/>
  <c r="F47" i="23"/>
  <c r="E47" i="23"/>
  <c r="D47" i="23"/>
  <c r="C47" i="23"/>
  <c r="B47" i="23"/>
  <c r="G15" i="23"/>
  <c r="F15" i="23"/>
  <c r="E15" i="23"/>
  <c r="D15" i="23"/>
  <c r="C15" i="23"/>
  <c r="B15" i="23"/>
  <c r="G36" i="23"/>
  <c r="F36" i="23"/>
  <c r="E36" i="23"/>
  <c r="D36" i="23"/>
  <c r="C36" i="23"/>
  <c r="B36" i="23"/>
  <c r="G26" i="23"/>
  <c r="F26" i="23"/>
  <c r="E26" i="23"/>
  <c r="D26" i="23"/>
  <c r="C26" i="23"/>
  <c r="B26" i="23"/>
  <c r="G14" i="23"/>
  <c r="F14" i="23"/>
  <c r="E14" i="23"/>
  <c r="D14" i="23"/>
  <c r="C14" i="23"/>
  <c r="B14" i="23"/>
  <c r="G42" i="23"/>
  <c r="F42" i="23"/>
  <c r="E42" i="23"/>
  <c r="D42" i="23"/>
  <c r="C42" i="23"/>
  <c r="B42" i="23"/>
  <c r="G35" i="23"/>
  <c r="F35" i="23"/>
  <c r="E35" i="23"/>
  <c r="D35" i="23"/>
  <c r="C35" i="23"/>
  <c r="B35" i="23"/>
  <c r="G21" i="23"/>
  <c r="F21" i="23"/>
  <c r="E21" i="23"/>
  <c r="D21" i="23"/>
  <c r="C21" i="23"/>
  <c r="B21" i="23"/>
  <c r="G49" i="23"/>
  <c r="F49" i="23"/>
  <c r="E49" i="23"/>
  <c r="D49" i="23"/>
  <c r="C49" i="23"/>
  <c r="B49" i="23"/>
  <c r="G46" i="23"/>
  <c r="F46" i="23"/>
  <c r="H46" i="23" s="1"/>
  <c r="E46" i="23"/>
  <c r="D46" i="23"/>
  <c r="C46" i="23"/>
  <c r="B46" i="23"/>
  <c r="G20" i="23"/>
  <c r="F20" i="23"/>
  <c r="E20" i="23"/>
  <c r="D20" i="23"/>
  <c r="C20" i="23"/>
  <c r="B20" i="23"/>
  <c r="G37" i="23"/>
  <c r="F37" i="23"/>
  <c r="E37" i="23"/>
  <c r="D37" i="23"/>
  <c r="C37" i="23"/>
  <c r="B37" i="23"/>
  <c r="G16" i="23"/>
  <c r="F16" i="23"/>
  <c r="E16" i="23"/>
  <c r="D16" i="23"/>
  <c r="C16" i="23"/>
  <c r="B16" i="23"/>
  <c r="G23" i="23"/>
  <c r="F23" i="23"/>
  <c r="E23" i="23"/>
  <c r="D23" i="23"/>
  <c r="C23" i="23"/>
  <c r="B23" i="23"/>
  <c r="G30" i="23"/>
  <c r="F30" i="23"/>
  <c r="E30" i="23"/>
  <c r="D30" i="23"/>
  <c r="C30" i="23"/>
  <c r="B30" i="23"/>
  <c r="G32" i="23"/>
  <c r="F32" i="23"/>
  <c r="E32" i="23"/>
  <c r="D32" i="23"/>
  <c r="C32" i="23"/>
  <c r="B32" i="23"/>
  <c r="G28" i="23"/>
  <c r="F28" i="23"/>
  <c r="E28" i="23"/>
  <c r="D28" i="23"/>
  <c r="C28" i="23"/>
  <c r="B28" i="23"/>
  <c r="G17" i="23"/>
  <c r="F17" i="23"/>
  <c r="E17" i="23"/>
  <c r="D17" i="23"/>
  <c r="C17" i="23"/>
  <c r="B17" i="23"/>
  <c r="G48" i="23"/>
  <c r="F48" i="23"/>
  <c r="E48" i="23"/>
  <c r="D48" i="23"/>
  <c r="C48" i="23"/>
  <c r="B48" i="23"/>
  <c r="G41" i="23"/>
  <c r="F41" i="23"/>
  <c r="E41" i="23"/>
  <c r="D41" i="23"/>
  <c r="C41" i="23"/>
  <c r="B41" i="23"/>
  <c r="G27" i="23"/>
  <c r="F27" i="23"/>
  <c r="E27" i="23"/>
  <c r="D27" i="23"/>
  <c r="C27" i="23"/>
  <c r="B27" i="23"/>
  <c r="G10" i="23"/>
  <c r="F10" i="23"/>
  <c r="E10" i="23"/>
  <c r="D10" i="23"/>
  <c r="C10" i="23"/>
  <c r="B10" i="23"/>
  <c r="G25" i="23"/>
  <c r="F25" i="23"/>
  <c r="E25" i="23"/>
  <c r="D25" i="23"/>
  <c r="C25" i="23"/>
  <c r="B25" i="23"/>
  <c r="A3" i="23"/>
  <c r="A2" i="23"/>
  <c r="E10" i="17"/>
  <c r="E15" i="17"/>
  <c r="E11" i="17"/>
  <c r="E17" i="17"/>
  <c r="E18" i="17"/>
  <c r="E12" i="17"/>
  <c r="E14" i="17"/>
  <c r="E16" i="17"/>
  <c r="E19" i="17"/>
  <c r="E26" i="15"/>
  <c r="E21" i="15"/>
  <c r="E23" i="15"/>
  <c r="E22" i="15"/>
  <c r="E18" i="15"/>
  <c r="E27" i="15"/>
  <c r="E13" i="15"/>
  <c r="E20" i="15"/>
  <c r="E24" i="15"/>
  <c r="E14" i="15"/>
  <c r="E15" i="15"/>
  <c r="E16" i="15"/>
  <c r="E25" i="15"/>
  <c r="E19" i="15"/>
  <c r="E17" i="15"/>
  <c r="E11" i="15"/>
  <c r="E12" i="15"/>
  <c r="E10" i="15"/>
  <c r="E13" i="16"/>
  <c r="E20" i="16"/>
  <c r="E11" i="16"/>
  <c r="E16" i="16"/>
  <c r="E19" i="16"/>
  <c r="E18" i="16"/>
  <c r="E15" i="16"/>
  <c r="E17" i="16"/>
  <c r="E10" i="16"/>
  <c r="E14" i="16"/>
  <c r="E12" i="16"/>
  <c r="E48" i="25"/>
  <c r="D48" i="25"/>
  <c r="C48" i="25"/>
  <c r="B48" i="25"/>
  <c r="E47" i="25"/>
  <c r="D47" i="25"/>
  <c r="C47" i="25"/>
  <c r="B47" i="25"/>
  <c r="E49" i="25"/>
  <c r="D49" i="25"/>
  <c r="C49" i="25"/>
  <c r="B49" i="25"/>
  <c r="E50" i="25"/>
  <c r="D50" i="25"/>
  <c r="C50" i="25"/>
  <c r="B50" i="25"/>
  <c r="E12" i="25"/>
  <c r="D12" i="25"/>
  <c r="C12" i="25"/>
  <c r="B12" i="25"/>
  <c r="E11" i="25"/>
  <c r="D11" i="25"/>
  <c r="C11" i="25"/>
  <c r="B11" i="25"/>
  <c r="E36" i="25"/>
  <c r="D36" i="25"/>
  <c r="C36" i="25"/>
  <c r="B36" i="25"/>
  <c r="E41" i="25"/>
  <c r="D41" i="25"/>
  <c r="C41" i="25"/>
  <c r="B41" i="25"/>
  <c r="E22" i="25"/>
  <c r="D22" i="25"/>
  <c r="C22" i="25"/>
  <c r="B22" i="25"/>
  <c r="E16" i="25"/>
  <c r="D16" i="25"/>
  <c r="C16" i="25"/>
  <c r="B16" i="25"/>
  <c r="E32" i="25"/>
  <c r="D32" i="25"/>
  <c r="C32" i="25"/>
  <c r="B32" i="25"/>
  <c r="E21" i="25"/>
  <c r="D21" i="25"/>
  <c r="C21" i="25"/>
  <c r="B21" i="25"/>
  <c r="E30" i="25"/>
  <c r="D30" i="25"/>
  <c r="C30" i="25"/>
  <c r="B30" i="25"/>
  <c r="E33" i="25"/>
  <c r="D33" i="25"/>
  <c r="C33" i="25"/>
  <c r="B33" i="25"/>
  <c r="E38" i="25"/>
  <c r="D38" i="25"/>
  <c r="C38" i="25"/>
  <c r="B38" i="25"/>
  <c r="E15" i="25"/>
  <c r="D15" i="25"/>
  <c r="C15" i="25"/>
  <c r="B15" i="25"/>
  <c r="E39" i="25"/>
  <c r="D39" i="25"/>
  <c r="C39" i="25"/>
  <c r="B39" i="25"/>
  <c r="E13" i="25"/>
  <c r="D13" i="25"/>
  <c r="C13" i="25"/>
  <c r="B13" i="25"/>
  <c r="E44" i="25"/>
  <c r="D44" i="25"/>
  <c r="C44" i="25"/>
  <c r="B44" i="25"/>
  <c r="E19" i="25"/>
  <c r="D19" i="25"/>
  <c r="C19" i="25"/>
  <c r="B19" i="25"/>
  <c r="E35" i="25"/>
  <c r="D35" i="25"/>
  <c r="C35" i="25"/>
  <c r="B35" i="25"/>
  <c r="E23" i="25"/>
  <c r="D23" i="25"/>
  <c r="C23" i="25"/>
  <c r="B23" i="25"/>
  <c r="E18" i="25"/>
  <c r="D18" i="25"/>
  <c r="C18" i="25"/>
  <c r="B18" i="25"/>
  <c r="E40" i="25"/>
  <c r="D40" i="25"/>
  <c r="C40" i="25"/>
  <c r="B40" i="25"/>
  <c r="E37" i="25"/>
  <c r="D37" i="25"/>
  <c r="C37" i="25"/>
  <c r="B37" i="25"/>
  <c r="E46" i="25"/>
  <c r="D46" i="25"/>
  <c r="C46" i="25"/>
  <c r="B46" i="25"/>
  <c r="E42" i="25"/>
  <c r="D42" i="25"/>
  <c r="C42" i="25"/>
  <c r="B42" i="25"/>
  <c r="E43" i="25"/>
  <c r="D43" i="25"/>
  <c r="C43" i="25"/>
  <c r="B43" i="25"/>
  <c r="E26" i="25"/>
  <c r="D26" i="25"/>
  <c r="C26" i="25"/>
  <c r="B26" i="25"/>
  <c r="E34" i="25"/>
  <c r="D34" i="25"/>
  <c r="C34" i="25"/>
  <c r="B34" i="25"/>
  <c r="E14" i="25"/>
  <c r="D14" i="25"/>
  <c r="C14" i="25"/>
  <c r="B14" i="25"/>
  <c r="E25" i="25"/>
  <c r="D25" i="25"/>
  <c r="C25" i="25"/>
  <c r="B25" i="25"/>
  <c r="E29" i="25"/>
  <c r="D29" i="25"/>
  <c r="C29" i="25"/>
  <c r="B29" i="25"/>
  <c r="E27" i="25"/>
  <c r="D27" i="25"/>
  <c r="C27" i="25"/>
  <c r="B27" i="25"/>
  <c r="E20" i="25"/>
  <c r="D20" i="25"/>
  <c r="C20" i="25"/>
  <c r="B20" i="25"/>
  <c r="E17" i="25"/>
  <c r="D17" i="25"/>
  <c r="C17" i="25"/>
  <c r="B17" i="25"/>
  <c r="E45" i="25"/>
  <c r="D45" i="25"/>
  <c r="C45" i="25"/>
  <c r="B45" i="25"/>
  <c r="E31" i="25"/>
  <c r="D31" i="25"/>
  <c r="C31" i="25"/>
  <c r="B31" i="25"/>
  <c r="E24" i="25"/>
  <c r="D24" i="25"/>
  <c r="C24" i="25"/>
  <c r="B24" i="25"/>
  <c r="E10" i="25"/>
  <c r="D10" i="25"/>
  <c r="C10" i="25"/>
  <c r="B10" i="25"/>
  <c r="E28" i="25"/>
  <c r="D28" i="25"/>
  <c r="C28" i="25"/>
  <c r="B28" i="25"/>
  <c r="A3" i="25"/>
  <c r="A2" i="25"/>
  <c r="H26" i="11" l="1"/>
  <c r="H23" i="11"/>
  <c r="H19" i="11"/>
  <c r="H30" i="11"/>
  <c r="H22" i="11"/>
  <c r="H20" i="11"/>
  <c r="H48" i="25"/>
  <c r="H15" i="25"/>
  <c r="H25" i="24"/>
  <c r="H45" i="24"/>
  <c r="H30" i="24"/>
  <c r="H36" i="24"/>
  <c r="H31" i="24"/>
  <c r="H29" i="24"/>
  <c r="H13" i="24"/>
  <c r="H18" i="24"/>
  <c r="I18" i="24" s="1"/>
  <c r="H17" i="24"/>
  <c r="H11" i="24"/>
  <c r="H35" i="24"/>
  <c r="H32" i="24"/>
  <c r="H16" i="24"/>
  <c r="H31" i="25"/>
  <c r="H15" i="24"/>
  <c r="I15" i="24" s="1"/>
  <c r="H11" i="25"/>
  <c r="H40" i="24"/>
  <c r="H36" i="25"/>
  <c r="H22" i="25"/>
  <c r="I22" i="25" s="1"/>
  <c r="H30" i="25"/>
  <c r="H17" i="23"/>
  <c r="H35" i="23"/>
  <c r="H47" i="23"/>
  <c r="H22" i="23"/>
  <c r="H42" i="23"/>
  <c r="H24" i="23"/>
  <c r="H12" i="23"/>
  <c r="H43" i="23"/>
  <c r="J43" i="23" s="1"/>
  <c r="H25" i="23"/>
  <c r="H36" i="23"/>
  <c r="H29" i="23"/>
  <c r="H38" i="23"/>
  <c r="J38" i="23" s="1"/>
  <c r="H20" i="23"/>
  <c r="H22" i="24"/>
  <c r="H16" i="25"/>
  <c r="H21" i="25"/>
  <c r="H38" i="24"/>
  <c r="J38" i="24" s="1"/>
  <c r="H38" i="25"/>
  <c r="H28" i="11"/>
  <c r="H10" i="24"/>
  <c r="J26" i="24" s="1"/>
  <c r="H39" i="25"/>
  <c r="H44" i="25"/>
  <c r="H21" i="24"/>
  <c r="H23" i="25"/>
  <c r="H21" i="11"/>
  <c r="H18" i="25"/>
  <c r="H16" i="11"/>
  <c r="H44" i="24"/>
  <c r="H40" i="25"/>
  <c r="H37" i="25"/>
  <c r="H14" i="25"/>
  <c r="I15" i="25" s="1"/>
  <c r="H17" i="25"/>
  <c r="H33" i="23"/>
  <c r="H13" i="23"/>
  <c r="H15" i="23"/>
  <c r="H23" i="23"/>
  <c r="H28" i="23"/>
  <c r="J28" i="23" s="1"/>
  <c r="H10" i="23"/>
  <c r="H17" i="11"/>
  <c r="H32" i="11"/>
  <c r="H25" i="25"/>
  <c r="H18" i="11"/>
  <c r="H12" i="25"/>
  <c r="H10" i="25"/>
  <c r="H10" i="11"/>
  <c r="J21" i="11" s="1"/>
  <c r="H45" i="25"/>
  <c r="I46" i="25" s="1"/>
  <c r="I22" i="11"/>
  <c r="H20" i="25"/>
  <c r="H12" i="24"/>
  <c r="H27" i="25"/>
  <c r="I27" i="25" s="1"/>
  <c r="H34" i="25"/>
  <c r="H43" i="25"/>
  <c r="H42" i="25"/>
  <c r="I26" i="25" s="1"/>
  <c r="H33" i="25"/>
  <c r="I36" i="25" s="1"/>
  <c r="H15" i="12"/>
  <c r="H32" i="25"/>
  <c r="I32" i="25" s="1"/>
  <c r="H42" i="24"/>
  <c r="H41" i="25"/>
  <c r="H11" i="11"/>
  <c r="I11" i="11" s="1"/>
  <c r="H27" i="23"/>
  <c r="H48" i="23"/>
  <c r="I49" i="23" s="1"/>
  <c r="H32" i="23"/>
  <c r="J17" i="23" s="1"/>
  <c r="H37" i="23"/>
  <c r="H49" i="23"/>
  <c r="I25" i="23" s="1"/>
  <c r="H26" i="23"/>
  <c r="H44" i="23"/>
  <c r="J35" i="23" s="1"/>
  <c r="H40" i="23"/>
  <c r="J37" i="23" s="1"/>
  <c r="H34" i="23"/>
  <c r="H11" i="23"/>
  <c r="J46" i="23" s="1"/>
  <c r="H50" i="23"/>
  <c r="J49" i="23" s="1"/>
  <c r="H19" i="24"/>
  <c r="H43" i="24"/>
  <c r="H39" i="24"/>
  <c r="H41" i="24"/>
  <c r="H20" i="24"/>
  <c r="H23" i="24"/>
  <c r="H28" i="25"/>
  <c r="H13" i="12"/>
  <c r="H12" i="12"/>
  <c r="H19" i="12"/>
  <c r="H14" i="12"/>
  <c r="H18" i="12"/>
  <c r="H23" i="12"/>
  <c r="H25" i="11"/>
  <c r="J25" i="11" s="1"/>
  <c r="H31" i="11"/>
  <c r="H29" i="11"/>
  <c r="H13" i="11"/>
  <c r="H35" i="11"/>
  <c r="I20" i="23"/>
  <c r="H41" i="23"/>
  <c r="I13" i="23" s="1"/>
  <c r="H30" i="23"/>
  <c r="I18" i="23" s="1"/>
  <c r="H16" i="23"/>
  <c r="H21" i="23"/>
  <c r="H14" i="23"/>
  <c r="J29" i="23" s="1"/>
  <c r="H31" i="23"/>
  <c r="H39" i="23"/>
  <c r="J47" i="23"/>
  <c r="H27" i="24"/>
  <c r="H28" i="24"/>
  <c r="H37" i="24"/>
  <c r="H24" i="24"/>
  <c r="H34" i="24"/>
  <c r="H26" i="24"/>
  <c r="H14" i="24"/>
  <c r="J16" i="24"/>
  <c r="H24" i="25"/>
  <c r="I13" i="25" s="1"/>
  <c r="H11" i="12"/>
  <c r="H24" i="11"/>
  <c r="H33" i="11"/>
  <c r="I21" i="11"/>
  <c r="H15" i="11"/>
  <c r="H34" i="11"/>
  <c r="J19" i="25"/>
  <c r="J19" i="23"/>
  <c r="J27" i="23"/>
  <c r="H33" i="24"/>
  <c r="J15" i="11"/>
  <c r="J15" i="23"/>
  <c r="I28" i="11"/>
  <c r="I15" i="11"/>
  <c r="I23" i="11"/>
  <c r="H10" i="12"/>
  <c r="I21" i="12"/>
  <c r="H22" i="12"/>
  <c r="H17" i="12"/>
  <c r="H16" i="12"/>
  <c r="J16" i="12" s="1"/>
  <c r="J46" i="25"/>
  <c r="I47" i="25"/>
  <c r="J38" i="25"/>
  <c r="I30" i="25"/>
  <c r="I14" i="25"/>
  <c r="I50" i="25"/>
  <c r="I42" i="25"/>
  <c r="I43" i="25"/>
  <c r="I35" i="25"/>
  <c r="I29" i="25"/>
  <c r="I19" i="25"/>
  <c r="I11" i="25"/>
  <c r="I17" i="24"/>
  <c r="I14" i="24"/>
  <c r="I21" i="24"/>
  <c r="I16" i="24"/>
  <c r="I23" i="24"/>
  <c r="I26" i="24"/>
  <c r="I11" i="24"/>
  <c r="J31" i="23"/>
  <c r="I31" i="23"/>
  <c r="J33" i="23"/>
  <c r="J45" i="23"/>
  <c r="I37" i="23"/>
  <c r="J39" i="23"/>
  <c r="I40" i="23"/>
  <c r="I46" i="23"/>
  <c r="J34" i="23"/>
  <c r="I34" i="23"/>
  <c r="J50" i="23"/>
  <c r="J18" i="23"/>
  <c r="J21" i="23"/>
  <c r="I21" i="23"/>
  <c r="I27" i="23"/>
  <c r="I48" i="23"/>
  <c r="J12" i="23"/>
  <c r="J16" i="23"/>
  <c r="J20" i="23"/>
  <c r="J24" i="23"/>
  <c r="J36" i="23"/>
  <c r="J40" i="23"/>
  <c r="J48" i="23"/>
  <c r="D15" i="13"/>
  <c r="D11" i="13"/>
  <c r="D18" i="13"/>
  <c r="D17" i="13"/>
  <c r="D16" i="13"/>
  <c r="D14" i="13"/>
  <c r="D12" i="13"/>
  <c r="D13" i="13"/>
  <c r="D10" i="13"/>
  <c r="I26" i="11" l="1"/>
  <c r="J27" i="11"/>
  <c r="I32" i="11"/>
  <c r="I19" i="11"/>
  <c r="J29" i="11"/>
  <c r="I14" i="11"/>
  <c r="I20" i="11"/>
  <c r="I12" i="11"/>
  <c r="I31" i="11"/>
  <c r="J35" i="11"/>
  <c r="J14" i="11"/>
  <c r="I36" i="11"/>
  <c r="I29" i="11"/>
  <c r="I16" i="11"/>
  <c r="I16" i="12"/>
  <c r="I20" i="12"/>
  <c r="I17" i="12"/>
  <c r="I23" i="25"/>
  <c r="I28" i="25"/>
  <c r="I45" i="25"/>
  <c r="I16" i="25"/>
  <c r="I21" i="25"/>
  <c r="I20" i="25"/>
  <c r="I24" i="25"/>
  <c r="I34" i="25"/>
  <c r="I48" i="25"/>
  <c r="I37" i="25"/>
  <c r="I18" i="25"/>
  <c r="I31" i="25"/>
  <c r="J20" i="24"/>
  <c r="J41" i="24"/>
  <c r="J39" i="24"/>
  <c r="I45" i="24"/>
  <c r="I38" i="24"/>
  <c r="J31" i="24"/>
  <c r="I40" i="24"/>
  <c r="I35" i="24"/>
  <c r="J33" i="24"/>
  <c r="J42" i="24"/>
  <c r="I39" i="24"/>
  <c r="J14" i="24"/>
  <c r="I19" i="24"/>
  <c r="I37" i="24"/>
  <c r="I22" i="24"/>
  <c r="J11" i="24"/>
  <c r="I34" i="24"/>
  <c r="J30" i="24"/>
  <c r="J13" i="24"/>
  <c r="J15" i="24"/>
  <c r="J18" i="24"/>
  <c r="I13" i="24"/>
  <c r="I27" i="24"/>
  <c r="J23" i="24"/>
  <c r="J25" i="24"/>
  <c r="J37" i="24"/>
  <c r="J17" i="24"/>
  <c r="I31" i="24"/>
  <c r="I29" i="24"/>
  <c r="J29" i="24"/>
  <c r="J44" i="24"/>
  <c r="J22" i="24"/>
  <c r="J27" i="24"/>
  <c r="I33" i="24"/>
  <c r="I24" i="24"/>
  <c r="I13" i="12"/>
  <c r="I12" i="25"/>
  <c r="I12" i="24"/>
  <c r="J43" i="25"/>
  <c r="I44" i="25"/>
  <c r="I42" i="24"/>
  <c r="I40" i="25"/>
  <c r="J41" i="23"/>
  <c r="J26" i="23"/>
  <c r="I28" i="23"/>
  <c r="I38" i="23"/>
  <c r="I39" i="23"/>
  <c r="J32" i="23"/>
  <c r="I44" i="23"/>
  <c r="I45" i="23"/>
  <c r="J30" i="23"/>
  <c r="J14" i="23"/>
  <c r="J44" i="23"/>
  <c r="I43" i="23"/>
  <c r="I41" i="23"/>
  <c r="J11" i="23"/>
  <c r="J42" i="23"/>
  <c r="I24" i="23"/>
  <c r="I32" i="23"/>
  <c r="I15" i="23"/>
  <c r="I33" i="23"/>
  <c r="I23" i="23"/>
  <c r="I11" i="23"/>
  <c r="I16" i="23"/>
  <c r="I50" i="23"/>
  <c r="J23" i="23"/>
  <c r="J40" i="24"/>
  <c r="I41" i="25"/>
  <c r="I41" i="24"/>
  <c r="I38" i="25"/>
  <c r="J36" i="24"/>
  <c r="I36" i="24"/>
  <c r="I33" i="25"/>
  <c r="I30" i="11"/>
  <c r="I30" i="24"/>
  <c r="I28" i="24"/>
  <c r="J13" i="23"/>
  <c r="I49" i="25"/>
  <c r="I25" i="11"/>
  <c r="J25" i="23"/>
  <c r="I24" i="11"/>
  <c r="I25" i="25"/>
  <c r="I22" i="23"/>
  <c r="J22" i="23"/>
  <c r="I19" i="23"/>
  <c r="I17" i="23"/>
  <c r="I17" i="25"/>
  <c r="I12" i="23"/>
  <c r="J20" i="11"/>
  <c r="J31" i="11"/>
  <c r="J36" i="11"/>
  <c r="J13" i="11"/>
  <c r="I33" i="11"/>
  <c r="I29" i="23"/>
  <c r="I17" i="11"/>
  <c r="J11" i="25"/>
  <c r="J34" i="25"/>
  <c r="J42" i="25"/>
  <c r="J41" i="25"/>
  <c r="J31" i="25"/>
  <c r="J21" i="25"/>
  <c r="J29" i="25"/>
  <c r="J14" i="25"/>
  <c r="J40" i="25"/>
  <c r="J25" i="25"/>
  <c r="J33" i="25"/>
  <c r="J12" i="25"/>
  <c r="I35" i="23"/>
  <c r="I36" i="23"/>
  <c r="I39" i="25"/>
  <c r="I42" i="23"/>
  <c r="J17" i="12"/>
  <c r="J18" i="25"/>
  <c r="J37" i="25"/>
  <c r="J50" i="25"/>
  <c r="J22" i="25"/>
  <c r="J49" i="25"/>
  <c r="J11" i="11"/>
  <c r="J22" i="11"/>
  <c r="J28" i="11"/>
  <c r="J19" i="11"/>
  <c r="J23" i="25"/>
  <c r="J44" i="25"/>
  <c r="J20" i="25"/>
  <c r="J13" i="12"/>
  <c r="J11" i="12"/>
  <c r="J13" i="25"/>
  <c r="J26" i="25"/>
  <c r="J45" i="25"/>
  <c r="J17" i="25"/>
  <c r="J30" i="25"/>
  <c r="J33" i="11"/>
  <c r="J16" i="11"/>
  <c r="J30" i="11"/>
  <c r="J32" i="25"/>
  <c r="J27" i="25"/>
  <c r="J19" i="24"/>
  <c r="J34" i="11"/>
  <c r="J43" i="24"/>
  <c r="J45" i="24"/>
  <c r="J35" i="24"/>
  <c r="J12" i="24"/>
  <c r="J28" i="24"/>
  <c r="J21" i="24"/>
  <c r="J34" i="24"/>
  <c r="J26" i="11"/>
  <c r="J32" i="11"/>
  <c r="J23" i="11"/>
  <c r="J24" i="11"/>
  <c r="J17" i="11"/>
  <c r="I18" i="11"/>
  <c r="J18" i="11"/>
  <c r="J32" i="24"/>
  <c r="I32" i="24"/>
  <c r="I20" i="24"/>
  <c r="I44" i="24"/>
  <c r="I43" i="24"/>
  <c r="J21" i="12"/>
  <c r="J12" i="12"/>
  <c r="I35" i="11"/>
  <c r="I13" i="11"/>
  <c r="I34" i="11"/>
  <c r="J15" i="12"/>
  <c r="I47" i="23"/>
  <c r="I30" i="23"/>
  <c r="I26" i="23"/>
  <c r="I14" i="23"/>
  <c r="I25" i="24"/>
  <c r="J24" i="24"/>
  <c r="J20" i="12"/>
  <c r="I11" i="12"/>
  <c r="J12" i="11"/>
  <c r="J39" i="25"/>
  <c r="J28" i="25"/>
  <c r="J15" i="25"/>
  <c r="J47" i="25"/>
  <c r="J36" i="25"/>
  <c r="I12" i="12"/>
  <c r="I27" i="11"/>
  <c r="J19" i="12"/>
  <c r="J23" i="12"/>
  <c r="J16" i="25"/>
  <c r="J48" i="25"/>
  <c r="J35" i="25"/>
  <c r="J24" i="25"/>
  <c r="I14" i="12"/>
  <c r="J14" i="12"/>
  <c r="I15" i="12"/>
  <c r="I18" i="12"/>
  <c r="J18" i="12"/>
  <c r="I22" i="12"/>
  <c r="J22" i="12"/>
  <c r="I23" i="12"/>
  <c r="I19" i="12"/>
  <c r="E11" i="10"/>
  <c r="G11" i="10" s="1"/>
  <c r="E10" i="10"/>
  <c r="G10" i="10" s="1"/>
  <c r="E18" i="10"/>
  <c r="G18" i="10" s="1"/>
  <c r="E17" i="10"/>
  <c r="G17" i="10" s="1"/>
  <c r="E14" i="10"/>
  <c r="G14" i="10" s="1"/>
  <c r="E15" i="10"/>
  <c r="G15" i="10" s="1"/>
  <c r="E12" i="10"/>
  <c r="G12" i="10" s="1"/>
  <c r="E16" i="10"/>
  <c r="G16" i="10" s="1"/>
  <c r="E13" i="10"/>
  <c r="G13" i="10" s="1"/>
  <c r="D11" i="10"/>
  <c r="D10" i="10"/>
  <c r="D18" i="10"/>
  <c r="D17" i="10"/>
  <c r="D14" i="10"/>
  <c r="D15" i="10"/>
  <c r="D12" i="10"/>
  <c r="D16" i="10"/>
  <c r="D13" i="10"/>
  <c r="D10" i="18"/>
  <c r="F13" i="6" l="1"/>
  <c r="G13" i="6"/>
  <c r="F16" i="6"/>
  <c r="G16" i="6"/>
  <c r="F12" i="6"/>
  <c r="G12" i="6"/>
  <c r="F17" i="6"/>
  <c r="G17" i="6"/>
  <c r="F24" i="6"/>
  <c r="G24" i="6"/>
  <c r="F23" i="6"/>
  <c r="G23" i="6"/>
  <c r="F27" i="6"/>
  <c r="G27" i="6"/>
  <c r="F22" i="6"/>
  <c r="G22" i="6"/>
  <c r="F19" i="6"/>
  <c r="G19" i="6"/>
  <c r="F25" i="6"/>
  <c r="G25" i="6"/>
  <c r="H25" i="6" s="1"/>
  <c r="F21" i="6"/>
  <c r="G21" i="6"/>
  <c r="F11" i="6"/>
  <c r="G11" i="6"/>
  <c r="F10" i="6"/>
  <c r="G10" i="6"/>
  <c r="F26" i="6"/>
  <c r="G26" i="6"/>
  <c r="F18" i="6"/>
  <c r="G18" i="6"/>
  <c r="F20" i="6"/>
  <c r="G20" i="6"/>
  <c r="F15" i="6"/>
  <c r="G15" i="6"/>
  <c r="F14" i="6"/>
  <c r="G14" i="6"/>
  <c r="F10" i="9"/>
  <c r="G10" i="9"/>
  <c r="F11" i="9"/>
  <c r="G11" i="9"/>
  <c r="F16" i="9"/>
  <c r="G16" i="9"/>
  <c r="F14" i="9"/>
  <c r="G14" i="9"/>
  <c r="F13" i="9"/>
  <c r="H13" i="9" s="1"/>
  <c r="G13" i="9"/>
  <c r="F15" i="9"/>
  <c r="G15" i="9"/>
  <c r="F13" i="7"/>
  <c r="G13" i="7"/>
  <c r="F20" i="7"/>
  <c r="G20" i="7"/>
  <c r="F10" i="7"/>
  <c r="H10" i="7" s="1"/>
  <c r="G10" i="7"/>
  <c r="F17" i="7"/>
  <c r="G17" i="7"/>
  <c r="F19" i="7"/>
  <c r="G19" i="7"/>
  <c r="F16" i="7"/>
  <c r="G16" i="7"/>
  <c r="F14" i="7"/>
  <c r="H14" i="7" s="1"/>
  <c r="G14" i="7"/>
  <c r="F12" i="7"/>
  <c r="G12" i="7"/>
  <c r="F11" i="7"/>
  <c r="G11" i="7"/>
  <c r="F18" i="7"/>
  <c r="G18" i="7"/>
  <c r="G15" i="7"/>
  <c r="F15" i="7"/>
  <c r="E15" i="18"/>
  <c r="G15" i="18" s="1"/>
  <c r="E13" i="18"/>
  <c r="G13" i="18" s="1"/>
  <c r="E17" i="18"/>
  <c r="G17" i="18" s="1"/>
  <c r="E18" i="18"/>
  <c r="G18" i="18" s="1"/>
  <c r="E14" i="18"/>
  <c r="G14" i="18" s="1"/>
  <c r="E11" i="18"/>
  <c r="G11" i="18" s="1"/>
  <c r="E12" i="18"/>
  <c r="G12" i="18" s="1"/>
  <c r="E10" i="18"/>
  <c r="G10" i="18" s="1"/>
  <c r="F10" i="15"/>
  <c r="G10" i="15"/>
  <c r="F26" i="15"/>
  <c r="G26" i="15"/>
  <c r="F21" i="15"/>
  <c r="G21" i="15"/>
  <c r="F23" i="15"/>
  <c r="G23" i="15"/>
  <c r="F22" i="15"/>
  <c r="G22" i="15"/>
  <c r="F18" i="15"/>
  <c r="G18" i="15"/>
  <c r="F27" i="15"/>
  <c r="G27" i="15"/>
  <c r="F13" i="15"/>
  <c r="G13" i="15"/>
  <c r="F20" i="15"/>
  <c r="G20" i="15"/>
  <c r="F24" i="15"/>
  <c r="G24" i="15"/>
  <c r="F14" i="15"/>
  <c r="G14" i="15"/>
  <c r="F15" i="15"/>
  <c r="G15" i="15"/>
  <c r="F16" i="15"/>
  <c r="G16" i="15"/>
  <c r="F25" i="15"/>
  <c r="G25" i="15"/>
  <c r="F19" i="15"/>
  <c r="G19" i="15"/>
  <c r="F17" i="15"/>
  <c r="G17" i="15"/>
  <c r="F11" i="15"/>
  <c r="G11" i="15"/>
  <c r="F12" i="15"/>
  <c r="G12" i="15"/>
  <c r="F10" i="17"/>
  <c r="G10" i="17"/>
  <c r="F15" i="17"/>
  <c r="G15" i="17"/>
  <c r="F11" i="17"/>
  <c r="G11" i="17"/>
  <c r="F17" i="17"/>
  <c r="G17" i="17"/>
  <c r="F18" i="17"/>
  <c r="G18" i="17"/>
  <c r="F12" i="17"/>
  <c r="G12" i="17"/>
  <c r="F14" i="17"/>
  <c r="G14" i="17"/>
  <c r="F16" i="17"/>
  <c r="G16" i="17"/>
  <c r="F19" i="17"/>
  <c r="G19" i="17"/>
  <c r="F13" i="16"/>
  <c r="G13" i="16"/>
  <c r="F20" i="16"/>
  <c r="G20" i="16"/>
  <c r="F11" i="16"/>
  <c r="G11" i="16"/>
  <c r="F16" i="16"/>
  <c r="G16" i="16"/>
  <c r="F19" i="16"/>
  <c r="G19" i="16"/>
  <c r="F18" i="16"/>
  <c r="G18" i="16"/>
  <c r="F15" i="16"/>
  <c r="G15" i="16"/>
  <c r="F17" i="16"/>
  <c r="G17" i="16"/>
  <c r="F10" i="16"/>
  <c r="G10" i="16"/>
  <c r="F14" i="16"/>
  <c r="G14" i="16"/>
  <c r="G12" i="16"/>
  <c r="F12" i="16"/>
  <c r="D15" i="18"/>
  <c r="D13" i="18"/>
  <c r="D17" i="18"/>
  <c r="D18" i="18"/>
  <c r="D14" i="18"/>
  <c r="D11" i="18"/>
  <c r="D12" i="18"/>
  <c r="E13" i="7"/>
  <c r="E20" i="7"/>
  <c r="E10" i="7"/>
  <c r="E17" i="7"/>
  <c r="E19" i="7"/>
  <c r="E16" i="7"/>
  <c r="E14" i="7"/>
  <c r="E12" i="7"/>
  <c r="E11" i="7"/>
  <c r="E18" i="7"/>
  <c r="E13" i="6"/>
  <c r="E16" i="6"/>
  <c r="E12" i="6"/>
  <c r="E17" i="6"/>
  <c r="E24" i="6"/>
  <c r="E23" i="6"/>
  <c r="E27" i="6"/>
  <c r="E22" i="6"/>
  <c r="E19" i="6"/>
  <c r="E25" i="6"/>
  <c r="E21" i="6"/>
  <c r="E11" i="6"/>
  <c r="E10" i="6"/>
  <c r="E26" i="6"/>
  <c r="E18" i="6"/>
  <c r="E20" i="6"/>
  <c r="E15" i="6"/>
  <c r="E14" i="6"/>
  <c r="E10" i="9"/>
  <c r="E11" i="9"/>
  <c r="E16" i="9"/>
  <c r="E14" i="9"/>
  <c r="E13" i="9"/>
  <c r="E15" i="9"/>
  <c r="E15" i="7"/>
  <c r="B13" i="16"/>
  <c r="C13" i="16"/>
  <c r="D13" i="16"/>
  <c r="B20" i="16"/>
  <c r="C20" i="16"/>
  <c r="D20" i="16"/>
  <c r="B11" i="16"/>
  <c r="C11" i="16"/>
  <c r="D11" i="16"/>
  <c r="B16" i="16"/>
  <c r="C16" i="16"/>
  <c r="D16" i="16"/>
  <c r="B19" i="16"/>
  <c r="C19" i="16"/>
  <c r="D19" i="16"/>
  <c r="B18" i="16"/>
  <c r="C18" i="16"/>
  <c r="D18" i="16"/>
  <c r="B15" i="16"/>
  <c r="C15" i="16"/>
  <c r="D15" i="16"/>
  <c r="B17" i="16"/>
  <c r="C17" i="16"/>
  <c r="D17" i="16"/>
  <c r="B10" i="16"/>
  <c r="C10" i="16"/>
  <c r="D10" i="16"/>
  <c r="B14" i="16"/>
  <c r="C14" i="16"/>
  <c r="D14" i="16"/>
  <c r="B10" i="15"/>
  <c r="C10" i="15"/>
  <c r="D10" i="15"/>
  <c r="B26" i="15"/>
  <c r="C26" i="15"/>
  <c r="D26" i="15"/>
  <c r="B21" i="15"/>
  <c r="C21" i="15"/>
  <c r="D21" i="15"/>
  <c r="B23" i="15"/>
  <c r="C23" i="15"/>
  <c r="D23" i="15"/>
  <c r="B22" i="15"/>
  <c r="C22" i="15"/>
  <c r="D22" i="15"/>
  <c r="B18" i="15"/>
  <c r="C18" i="15"/>
  <c r="D18" i="15"/>
  <c r="B27" i="15"/>
  <c r="C27" i="15"/>
  <c r="D27" i="15"/>
  <c r="B13" i="15"/>
  <c r="C13" i="15"/>
  <c r="D13" i="15"/>
  <c r="B20" i="15"/>
  <c r="C20" i="15"/>
  <c r="D20" i="15"/>
  <c r="B24" i="15"/>
  <c r="C24" i="15"/>
  <c r="D24" i="15"/>
  <c r="B14" i="15"/>
  <c r="C14" i="15"/>
  <c r="D14" i="15"/>
  <c r="B15" i="15"/>
  <c r="C15" i="15"/>
  <c r="D15" i="15"/>
  <c r="B16" i="15"/>
  <c r="C16" i="15"/>
  <c r="D16" i="15"/>
  <c r="B25" i="15"/>
  <c r="C25" i="15"/>
  <c r="D25" i="15"/>
  <c r="B19" i="15"/>
  <c r="C19" i="15"/>
  <c r="D19" i="15"/>
  <c r="B17" i="15"/>
  <c r="C17" i="15"/>
  <c r="D17" i="15"/>
  <c r="B11" i="15"/>
  <c r="C11" i="15"/>
  <c r="D11" i="15"/>
  <c r="B12" i="15"/>
  <c r="C12" i="15"/>
  <c r="D12" i="15"/>
  <c r="B10" i="17"/>
  <c r="C10" i="17"/>
  <c r="D10" i="17"/>
  <c r="B15" i="17"/>
  <c r="C15" i="17"/>
  <c r="D15" i="17"/>
  <c r="B11" i="17"/>
  <c r="C11" i="17"/>
  <c r="D11" i="17"/>
  <c r="B17" i="17"/>
  <c r="C17" i="17"/>
  <c r="D17" i="17"/>
  <c r="B18" i="17"/>
  <c r="C18" i="17"/>
  <c r="D18" i="17"/>
  <c r="B12" i="17"/>
  <c r="C12" i="17"/>
  <c r="D12" i="17"/>
  <c r="B14" i="17"/>
  <c r="C14" i="17"/>
  <c r="D14" i="17"/>
  <c r="B16" i="17"/>
  <c r="C16" i="17"/>
  <c r="D16" i="17"/>
  <c r="B19" i="17"/>
  <c r="C19" i="17"/>
  <c r="D19" i="17"/>
  <c r="B15" i="18"/>
  <c r="C15" i="18"/>
  <c r="B13" i="18"/>
  <c r="C13" i="18"/>
  <c r="B17" i="18"/>
  <c r="C17" i="18"/>
  <c r="B18" i="18"/>
  <c r="C18" i="18"/>
  <c r="B14" i="18"/>
  <c r="C14" i="18"/>
  <c r="B11" i="18"/>
  <c r="C11" i="18"/>
  <c r="B12" i="18"/>
  <c r="C12" i="18"/>
  <c r="B13" i="7"/>
  <c r="C13" i="7"/>
  <c r="D13" i="7"/>
  <c r="B20" i="7"/>
  <c r="C20" i="7"/>
  <c r="D20" i="7"/>
  <c r="B10" i="7"/>
  <c r="C10" i="7"/>
  <c r="D10" i="7"/>
  <c r="B17" i="7"/>
  <c r="C17" i="7"/>
  <c r="D17" i="7"/>
  <c r="B19" i="7"/>
  <c r="C19" i="7"/>
  <c r="D19" i="7"/>
  <c r="B16" i="7"/>
  <c r="C16" i="7"/>
  <c r="D16" i="7"/>
  <c r="B14" i="7"/>
  <c r="C14" i="7"/>
  <c r="D14" i="7"/>
  <c r="B12" i="7"/>
  <c r="C12" i="7"/>
  <c r="D12" i="7"/>
  <c r="B11" i="7"/>
  <c r="C11" i="7"/>
  <c r="D11" i="7"/>
  <c r="B18" i="7"/>
  <c r="C18" i="7"/>
  <c r="D18" i="7"/>
  <c r="B13" i="6"/>
  <c r="C13" i="6"/>
  <c r="D13" i="6"/>
  <c r="B16" i="6"/>
  <c r="C16" i="6"/>
  <c r="D16" i="6"/>
  <c r="B12" i="6"/>
  <c r="C12" i="6"/>
  <c r="D12" i="6"/>
  <c r="B17" i="6"/>
  <c r="C17" i="6"/>
  <c r="D17" i="6"/>
  <c r="B24" i="6"/>
  <c r="C24" i="6"/>
  <c r="D24" i="6"/>
  <c r="B23" i="6"/>
  <c r="C23" i="6"/>
  <c r="D23" i="6"/>
  <c r="B27" i="6"/>
  <c r="C27" i="6"/>
  <c r="D27" i="6"/>
  <c r="B22" i="6"/>
  <c r="C22" i="6"/>
  <c r="D22" i="6"/>
  <c r="B19" i="6"/>
  <c r="C19" i="6"/>
  <c r="D19" i="6"/>
  <c r="B25" i="6"/>
  <c r="C25" i="6"/>
  <c r="D25" i="6"/>
  <c r="B21" i="6"/>
  <c r="C21" i="6"/>
  <c r="D21" i="6"/>
  <c r="B11" i="6"/>
  <c r="C11" i="6"/>
  <c r="D11" i="6"/>
  <c r="B10" i="6"/>
  <c r="C10" i="6"/>
  <c r="D10" i="6"/>
  <c r="B26" i="6"/>
  <c r="C26" i="6"/>
  <c r="D26" i="6"/>
  <c r="B18" i="6"/>
  <c r="C18" i="6"/>
  <c r="D18" i="6"/>
  <c r="B20" i="6"/>
  <c r="C20" i="6"/>
  <c r="D20" i="6"/>
  <c r="B15" i="6"/>
  <c r="C15" i="6"/>
  <c r="D15" i="6"/>
  <c r="B14" i="6"/>
  <c r="C14" i="6"/>
  <c r="D14" i="6"/>
  <c r="B10" i="9"/>
  <c r="C10" i="9"/>
  <c r="D10" i="9"/>
  <c r="B11" i="9"/>
  <c r="C11" i="9"/>
  <c r="D11" i="9"/>
  <c r="B16" i="9"/>
  <c r="C16" i="9"/>
  <c r="D16" i="9"/>
  <c r="B14" i="9"/>
  <c r="C14" i="9"/>
  <c r="D14" i="9"/>
  <c r="B13" i="9"/>
  <c r="C13" i="9"/>
  <c r="D13" i="9"/>
  <c r="B15" i="9"/>
  <c r="C15" i="9"/>
  <c r="D15" i="9"/>
  <c r="B11" i="10"/>
  <c r="C11" i="10"/>
  <c r="B10" i="10"/>
  <c r="C10" i="10"/>
  <c r="B18" i="10"/>
  <c r="C18" i="10"/>
  <c r="B17" i="10"/>
  <c r="C17" i="10"/>
  <c r="B14" i="10"/>
  <c r="C14" i="10"/>
  <c r="B15" i="10"/>
  <c r="C15" i="10"/>
  <c r="B12" i="10"/>
  <c r="C12" i="10"/>
  <c r="B16" i="10"/>
  <c r="C16" i="10"/>
  <c r="B15" i="13"/>
  <c r="C15" i="13"/>
  <c r="B11" i="13"/>
  <c r="C11" i="13"/>
  <c r="B18" i="13"/>
  <c r="C18" i="13"/>
  <c r="B17" i="13"/>
  <c r="C17" i="13"/>
  <c r="B16" i="13"/>
  <c r="C16" i="13"/>
  <c r="B14" i="13"/>
  <c r="C14" i="13"/>
  <c r="B12" i="13"/>
  <c r="C12" i="13"/>
  <c r="B13" i="13"/>
  <c r="C13" i="13"/>
  <c r="C12" i="16"/>
  <c r="D12" i="16"/>
  <c r="C10" i="18"/>
  <c r="C15" i="7"/>
  <c r="D15" i="7"/>
  <c r="C13" i="10"/>
  <c r="C10" i="13"/>
  <c r="B12" i="16"/>
  <c r="B10" i="18"/>
  <c r="B15" i="7"/>
  <c r="B13" i="10"/>
  <c r="B10" i="13"/>
  <c r="A2" i="14"/>
  <c r="A3" i="14"/>
  <c r="A4" i="14"/>
  <c r="A5" i="14"/>
  <c r="A6" i="14"/>
  <c r="H16" i="17" l="1"/>
  <c r="H18" i="18"/>
  <c r="I18" i="18"/>
  <c r="H26" i="6"/>
  <c r="H17" i="6"/>
  <c r="H16" i="7"/>
  <c r="H18" i="7"/>
  <c r="H12" i="7"/>
  <c r="H13" i="7"/>
  <c r="H15" i="6"/>
  <c r="H11" i="9"/>
  <c r="H16" i="9"/>
  <c r="H20" i="6"/>
  <c r="H10" i="17"/>
  <c r="H15" i="15"/>
  <c r="H27" i="15"/>
  <c r="H21" i="15"/>
  <c r="H20" i="15"/>
  <c r="H22" i="15"/>
  <c r="H17" i="15"/>
  <c r="H24" i="15"/>
  <c r="H13" i="16"/>
  <c r="H14" i="16"/>
  <c r="H17" i="16"/>
  <c r="H15" i="16"/>
  <c r="H18" i="16"/>
  <c r="H19" i="16"/>
  <c r="H16" i="16"/>
  <c r="H11" i="16"/>
  <c r="H11" i="7"/>
  <c r="H18" i="6"/>
  <c r="H10" i="6"/>
  <c r="H11" i="6"/>
  <c r="H19" i="7"/>
  <c r="H19" i="6"/>
  <c r="H22" i="6"/>
  <c r="H27" i="6"/>
  <c r="H17" i="7"/>
  <c r="H10" i="9"/>
  <c r="H11" i="15"/>
  <c r="H19" i="15"/>
  <c r="H16" i="15"/>
  <c r="H12" i="15"/>
  <c r="I12" i="15" s="1"/>
  <c r="H14" i="15"/>
  <c r="H17" i="17"/>
  <c r="H15" i="7"/>
  <c r="H20" i="7"/>
  <c r="H12" i="6"/>
  <c r="H24" i="6"/>
  <c r="I25" i="6" s="1"/>
  <c r="H23" i="6"/>
  <c r="H14" i="9"/>
  <c r="H21" i="6"/>
  <c r="H15" i="9"/>
  <c r="H14" i="6"/>
  <c r="H10" i="16"/>
  <c r="H20" i="16"/>
  <c r="H16" i="6"/>
  <c r="H13" i="6"/>
  <c r="H23" i="15"/>
  <c r="H10" i="15"/>
  <c r="H12" i="16"/>
  <c r="H18" i="17"/>
  <c r="H19" i="17"/>
  <c r="H11" i="17"/>
  <c r="H14" i="17"/>
  <c r="H12" i="17"/>
  <c r="H15" i="17"/>
  <c r="H18" i="15"/>
  <c r="H25" i="15"/>
  <c r="H13" i="15"/>
  <c r="H26" i="15"/>
  <c r="J19" i="17" l="1"/>
  <c r="I19" i="17"/>
  <c r="I16" i="9"/>
  <c r="J16" i="9"/>
  <c r="J24" i="6"/>
  <c r="J23" i="6"/>
  <c r="I27" i="6"/>
  <c r="J27" i="6"/>
  <c r="J25" i="6"/>
  <c r="I23" i="6"/>
  <c r="I26" i="6"/>
  <c r="J26" i="6"/>
  <c r="I24" i="6"/>
  <c r="I13" i="15"/>
  <c r="J13" i="15"/>
  <c r="I23" i="15"/>
  <c r="J23" i="15"/>
  <c r="J16" i="15"/>
  <c r="I16" i="15"/>
  <c r="J20" i="15"/>
  <c r="I20" i="15"/>
  <c r="I21" i="15"/>
  <c r="J21" i="15"/>
  <c r="I18" i="15"/>
  <c r="J18" i="15"/>
  <c r="I19" i="15"/>
  <c r="J19" i="15"/>
  <c r="I17" i="15"/>
  <c r="J17" i="15"/>
  <c r="I27" i="15"/>
  <c r="J27" i="15"/>
  <c r="J14" i="15"/>
  <c r="I14" i="15"/>
  <c r="I25" i="15"/>
  <c r="J25" i="15"/>
  <c r="J24" i="15"/>
  <c r="I24" i="15"/>
  <c r="I26" i="15"/>
  <c r="J26" i="15"/>
  <c r="J22" i="15"/>
  <c r="I22" i="15"/>
  <c r="I15" i="15"/>
  <c r="J15" i="15"/>
  <c r="I11" i="15"/>
  <c r="I20" i="16"/>
  <c r="I18" i="16"/>
  <c r="J20" i="16"/>
  <c r="J19" i="16"/>
  <c r="I19" i="16"/>
  <c r="J18" i="16"/>
  <c r="J18" i="17"/>
  <c r="J12" i="15"/>
  <c r="J11" i="15"/>
  <c r="I18" i="17"/>
  <c r="J17" i="17" l="1"/>
  <c r="I17" i="17"/>
  <c r="D20" i="21" l="1"/>
  <c r="E15" i="21"/>
  <c r="F15" i="21"/>
  <c r="G15" i="21"/>
  <c r="D12" i="21"/>
  <c r="D8" i="21"/>
  <c r="D9" i="21"/>
  <c r="D11" i="21"/>
  <c r="D10" i="21"/>
  <c r="D7" i="21"/>
  <c r="H12" i="13"/>
  <c r="I12" i="13"/>
  <c r="H13" i="13"/>
  <c r="I13" i="13"/>
  <c r="H14" i="13"/>
  <c r="I14" i="13"/>
  <c r="H15" i="13"/>
  <c r="I15" i="13"/>
  <c r="H16" i="13"/>
  <c r="I16" i="13"/>
  <c r="H17" i="13"/>
  <c r="I17" i="13"/>
  <c r="H18" i="13"/>
  <c r="I18" i="13"/>
  <c r="I11" i="13"/>
  <c r="H11" i="13"/>
  <c r="H12" i="10"/>
  <c r="I12" i="10"/>
  <c r="H13" i="10"/>
  <c r="I13" i="10"/>
  <c r="H14" i="10"/>
  <c r="I14" i="10"/>
  <c r="H15" i="10"/>
  <c r="I15" i="10"/>
  <c r="H16" i="10"/>
  <c r="I16" i="10"/>
  <c r="H17" i="10"/>
  <c r="I17" i="10"/>
  <c r="H18" i="10"/>
  <c r="I18" i="10"/>
  <c r="I11" i="10"/>
  <c r="H11" i="10"/>
  <c r="D39" i="21" l="1"/>
  <c r="D15" i="21"/>
  <c r="I12" i="9"/>
  <c r="J12" i="9"/>
  <c r="I13" i="9"/>
  <c r="J13" i="9"/>
  <c r="I14" i="9"/>
  <c r="J14" i="9"/>
  <c r="I15" i="9"/>
  <c r="J15" i="9"/>
  <c r="J11" i="9"/>
  <c r="I11" i="9"/>
  <c r="I12" i="6"/>
  <c r="J12" i="6"/>
  <c r="I13" i="6"/>
  <c r="J13" i="6"/>
  <c r="I14" i="6"/>
  <c r="J14" i="6"/>
  <c r="I15" i="6"/>
  <c r="J15" i="6"/>
  <c r="I16" i="6"/>
  <c r="J16" i="6"/>
  <c r="I17" i="6"/>
  <c r="J17" i="6"/>
  <c r="I18" i="6"/>
  <c r="J18" i="6"/>
  <c r="I19" i="6"/>
  <c r="J19" i="6"/>
  <c r="I20" i="6"/>
  <c r="J20" i="6"/>
  <c r="I21" i="6"/>
  <c r="J21" i="6"/>
  <c r="I22" i="6"/>
  <c r="J22" i="6"/>
  <c r="J11" i="6"/>
  <c r="I11" i="6"/>
  <c r="J12" i="7"/>
  <c r="J13" i="7"/>
  <c r="J14" i="7"/>
  <c r="J15" i="7"/>
  <c r="J16" i="7"/>
  <c r="J17" i="7"/>
  <c r="J18" i="7"/>
  <c r="J19" i="7"/>
  <c r="J20" i="7"/>
  <c r="J11" i="7"/>
  <c r="I12" i="7"/>
  <c r="I13" i="7"/>
  <c r="I14" i="7"/>
  <c r="I15" i="7"/>
  <c r="I16" i="7"/>
  <c r="I17" i="7"/>
  <c r="I18" i="7"/>
  <c r="I19" i="7"/>
  <c r="I20" i="7"/>
  <c r="I11" i="7"/>
  <c r="I12" i="18"/>
  <c r="I13" i="18"/>
  <c r="I14" i="18"/>
  <c r="I15" i="18"/>
  <c r="I16" i="18"/>
  <c r="I17" i="18"/>
  <c r="I11" i="18"/>
  <c r="H12" i="18"/>
  <c r="H13" i="18"/>
  <c r="H14" i="18"/>
  <c r="H15" i="18"/>
  <c r="H16" i="18"/>
  <c r="H17" i="18"/>
  <c r="H11" i="18"/>
  <c r="J12" i="17"/>
  <c r="J13" i="17"/>
  <c r="J14" i="17"/>
  <c r="J15" i="17"/>
  <c r="J16" i="17"/>
  <c r="J11" i="17"/>
  <c r="I12" i="17"/>
  <c r="I13" i="17"/>
  <c r="I14" i="17"/>
  <c r="I15" i="17"/>
  <c r="I16" i="17"/>
  <c r="I11" i="17"/>
  <c r="J12" i="16"/>
  <c r="J13" i="16"/>
  <c r="J14" i="16"/>
  <c r="J15" i="16"/>
  <c r="J16" i="16"/>
  <c r="J17" i="16"/>
  <c r="J11" i="16"/>
  <c r="I12" i="16"/>
  <c r="I13" i="16"/>
  <c r="I14" i="16"/>
  <c r="I15" i="16"/>
  <c r="I16" i="16"/>
  <c r="I17" i="16"/>
  <c r="I11" i="16"/>
  <c r="A10" i="19" l="1"/>
  <c r="B10" i="19"/>
  <c r="C10" i="19"/>
  <c r="D10" i="19"/>
  <c r="E10" i="19"/>
  <c r="B10" i="20"/>
  <c r="C10" i="20"/>
  <c r="D10" i="20"/>
  <c r="E10" i="20"/>
  <c r="A10" i="20"/>
  <c r="A12" i="19"/>
  <c r="B12" i="19"/>
  <c r="C12" i="19"/>
  <c r="D12" i="19"/>
  <c r="E12" i="19"/>
  <c r="A13" i="19"/>
  <c r="B13" i="19"/>
  <c r="C13" i="19"/>
  <c r="D13" i="19"/>
  <c r="E13" i="19"/>
  <c r="A14" i="19"/>
  <c r="B14" i="19"/>
  <c r="C14" i="19"/>
  <c r="D14" i="19"/>
  <c r="E14" i="19"/>
  <c r="A15" i="19"/>
  <c r="B15" i="19"/>
  <c r="C15" i="19"/>
  <c r="D15" i="19"/>
  <c r="E15" i="19"/>
  <c r="A16" i="19"/>
  <c r="B16" i="19"/>
  <c r="C16" i="19"/>
  <c r="D16" i="19"/>
  <c r="E16" i="19"/>
  <c r="A17" i="19"/>
  <c r="B17" i="19"/>
  <c r="C17" i="19"/>
  <c r="D17" i="19"/>
  <c r="E17" i="19"/>
  <c r="A18" i="19"/>
  <c r="B18" i="19"/>
  <c r="C18" i="19"/>
  <c r="D18" i="19"/>
  <c r="E18" i="19"/>
  <c r="A19" i="19"/>
  <c r="B19" i="19"/>
  <c r="C19" i="19"/>
  <c r="D19" i="19"/>
  <c r="E19" i="19"/>
  <c r="A20" i="19"/>
  <c r="B20" i="19"/>
  <c r="C20" i="19"/>
  <c r="D20" i="19"/>
  <c r="E20" i="19"/>
  <c r="A21" i="19"/>
  <c r="B21" i="19"/>
  <c r="C21" i="19"/>
  <c r="D21" i="19"/>
  <c r="E21" i="19"/>
  <c r="A22" i="19"/>
  <c r="B22" i="19"/>
  <c r="C22" i="19"/>
  <c r="D22" i="19"/>
  <c r="E22" i="19"/>
  <c r="A23" i="19"/>
  <c r="B23" i="19"/>
  <c r="C23" i="19"/>
  <c r="D23" i="19"/>
  <c r="E23" i="19"/>
  <c r="A24" i="19"/>
  <c r="B24" i="19"/>
  <c r="C24" i="19"/>
  <c r="D24" i="19"/>
  <c r="E24" i="19"/>
  <c r="A25" i="19"/>
  <c r="B25" i="19"/>
  <c r="C25" i="19"/>
  <c r="D25" i="19"/>
  <c r="E25" i="19"/>
  <c r="A26" i="19"/>
  <c r="B26" i="19"/>
  <c r="C26" i="19"/>
  <c r="D26" i="19"/>
  <c r="E26" i="19"/>
  <c r="A27" i="19"/>
  <c r="B27" i="19"/>
  <c r="C27" i="19"/>
  <c r="D27" i="19"/>
  <c r="E27" i="19"/>
  <c r="A28" i="19"/>
  <c r="B28" i="19"/>
  <c r="C28" i="19"/>
  <c r="D28" i="19"/>
  <c r="E28" i="19"/>
  <c r="A29" i="19"/>
  <c r="B29" i="19"/>
  <c r="C29" i="19"/>
  <c r="D29" i="19"/>
  <c r="E29" i="19"/>
  <c r="A30" i="19"/>
  <c r="B30" i="19"/>
  <c r="C30" i="19"/>
  <c r="D30" i="19"/>
  <c r="E30" i="19"/>
  <c r="A31" i="19"/>
  <c r="B31" i="19"/>
  <c r="C31" i="19"/>
  <c r="D31" i="19"/>
  <c r="E31" i="19"/>
  <c r="A32" i="19"/>
  <c r="B32" i="19"/>
  <c r="C32" i="19"/>
  <c r="D32" i="19"/>
  <c r="E32" i="19"/>
  <c r="A33" i="19"/>
  <c r="B33" i="19"/>
  <c r="C33" i="19"/>
  <c r="D33" i="19"/>
  <c r="E33" i="19"/>
  <c r="A34" i="19"/>
  <c r="B34" i="19"/>
  <c r="C34" i="19"/>
  <c r="D34" i="19"/>
  <c r="E34" i="19"/>
  <c r="A35" i="19"/>
  <c r="B35" i="19"/>
  <c r="C35" i="19"/>
  <c r="D35" i="19"/>
  <c r="E35" i="19"/>
  <c r="A36" i="19"/>
  <c r="B36" i="19"/>
  <c r="C36" i="19"/>
  <c r="D36" i="19"/>
  <c r="E36" i="19"/>
  <c r="A37" i="19"/>
  <c r="B37" i="19"/>
  <c r="C37" i="19"/>
  <c r="D37" i="19"/>
  <c r="E37" i="19"/>
  <c r="A38" i="19"/>
  <c r="B38" i="19"/>
  <c r="C38" i="19"/>
  <c r="D38" i="19"/>
  <c r="E38" i="19"/>
  <c r="A39" i="19"/>
  <c r="B39" i="19"/>
  <c r="C39" i="19"/>
  <c r="D39" i="19"/>
  <c r="E39" i="19"/>
  <c r="A40" i="19"/>
  <c r="B40" i="19"/>
  <c r="C40" i="19"/>
  <c r="D40" i="19"/>
  <c r="E40" i="19"/>
  <c r="A41" i="19"/>
  <c r="B41" i="19"/>
  <c r="C41" i="19"/>
  <c r="D41" i="19"/>
  <c r="E41" i="19"/>
  <c r="A42" i="19"/>
  <c r="B42" i="19"/>
  <c r="C42" i="19"/>
  <c r="D42" i="19"/>
  <c r="E42" i="19"/>
  <c r="A43" i="19"/>
  <c r="B43" i="19"/>
  <c r="C43" i="19"/>
  <c r="D43" i="19"/>
  <c r="E43" i="19"/>
  <c r="A44" i="19"/>
  <c r="B44" i="19"/>
  <c r="C44" i="19"/>
  <c r="D44" i="19"/>
  <c r="E44" i="19"/>
  <c r="A45" i="19"/>
  <c r="B45" i="19"/>
  <c r="C45" i="19"/>
  <c r="D45" i="19"/>
  <c r="E45" i="19"/>
  <c r="A46" i="19"/>
  <c r="B46" i="19"/>
  <c r="C46" i="19"/>
  <c r="D46" i="19"/>
  <c r="E46" i="19"/>
  <c r="A47" i="19"/>
  <c r="B47" i="19"/>
  <c r="C47" i="19"/>
  <c r="D47" i="19"/>
  <c r="E47" i="19"/>
  <c r="A48" i="19"/>
  <c r="B48" i="19"/>
  <c r="C48" i="19"/>
  <c r="D48" i="19"/>
  <c r="E48" i="19"/>
  <c r="A49" i="19"/>
  <c r="B49" i="19"/>
  <c r="C49" i="19"/>
  <c r="D49" i="19"/>
  <c r="E49" i="19"/>
  <c r="A50" i="19"/>
  <c r="B50" i="19"/>
  <c r="C50" i="19"/>
  <c r="D50" i="19"/>
  <c r="E50" i="19"/>
  <c r="A51" i="19"/>
  <c r="B51" i="19"/>
  <c r="C51" i="19"/>
  <c r="D51" i="19"/>
  <c r="E51" i="19"/>
  <c r="A52" i="19"/>
  <c r="B52" i="19"/>
  <c r="C52" i="19"/>
  <c r="D52" i="19"/>
  <c r="E52" i="19"/>
  <c r="A53" i="19"/>
  <c r="B53" i="19"/>
  <c r="C53" i="19"/>
  <c r="D53" i="19"/>
  <c r="E53" i="19"/>
  <c r="A54" i="19"/>
  <c r="B54" i="19"/>
  <c r="C54" i="19"/>
  <c r="D54" i="19"/>
  <c r="E54" i="19"/>
  <c r="A55" i="19"/>
  <c r="B55" i="19"/>
  <c r="C55" i="19"/>
  <c r="D55" i="19"/>
  <c r="E55" i="19"/>
  <c r="A56" i="19"/>
  <c r="B56" i="19"/>
  <c r="C56" i="19"/>
  <c r="D56" i="19"/>
  <c r="E56" i="19"/>
  <c r="A57" i="19"/>
  <c r="B57" i="19"/>
  <c r="C57" i="19"/>
  <c r="D57" i="19"/>
  <c r="E57" i="19"/>
  <c r="A58" i="19"/>
  <c r="B58" i="19"/>
  <c r="C58" i="19"/>
  <c r="D58" i="19"/>
  <c r="E58" i="19"/>
  <c r="A59" i="19"/>
  <c r="B59" i="19"/>
  <c r="C59" i="19"/>
  <c r="D59" i="19"/>
  <c r="E59" i="19"/>
  <c r="A12" i="20"/>
  <c r="B12" i="20"/>
  <c r="C12" i="20"/>
  <c r="D12" i="20"/>
  <c r="E12" i="20"/>
  <c r="A13" i="20"/>
  <c r="B13" i="20"/>
  <c r="C13" i="20"/>
  <c r="D13" i="20"/>
  <c r="E13" i="20"/>
  <c r="A14" i="20"/>
  <c r="B14" i="20"/>
  <c r="C14" i="20"/>
  <c r="D14" i="20"/>
  <c r="E14" i="20"/>
  <c r="A15" i="20"/>
  <c r="B15" i="20"/>
  <c r="C15" i="20"/>
  <c r="D15" i="20"/>
  <c r="E15" i="20"/>
  <c r="A16" i="20"/>
  <c r="B16" i="20"/>
  <c r="C16" i="20"/>
  <c r="D16" i="20"/>
  <c r="E16" i="20"/>
  <c r="A17" i="20"/>
  <c r="B17" i="20"/>
  <c r="C17" i="20"/>
  <c r="D17" i="20"/>
  <c r="E17" i="20"/>
  <c r="A18" i="20"/>
  <c r="B18" i="20"/>
  <c r="C18" i="20"/>
  <c r="D18" i="20"/>
  <c r="E18" i="20"/>
  <c r="A19" i="20"/>
  <c r="B19" i="20"/>
  <c r="C19" i="20"/>
  <c r="D19" i="20"/>
  <c r="E19" i="20"/>
  <c r="A20" i="20"/>
  <c r="B20" i="20"/>
  <c r="C20" i="20"/>
  <c r="D20" i="20"/>
  <c r="E20" i="20"/>
  <c r="A21" i="20"/>
  <c r="B21" i="20"/>
  <c r="C21" i="20"/>
  <c r="D21" i="20"/>
  <c r="E21" i="20"/>
  <c r="A22" i="20"/>
  <c r="B22" i="20"/>
  <c r="C22" i="20"/>
  <c r="D22" i="20"/>
  <c r="E22" i="20"/>
  <c r="A23" i="20"/>
  <c r="B23" i="20"/>
  <c r="C23" i="20"/>
  <c r="D23" i="20"/>
  <c r="E23" i="20"/>
  <c r="A24" i="20"/>
  <c r="B24" i="20"/>
  <c r="C24" i="20"/>
  <c r="D24" i="20"/>
  <c r="E24" i="20"/>
  <c r="A25" i="20"/>
  <c r="B25" i="20"/>
  <c r="C25" i="20"/>
  <c r="D25" i="20"/>
  <c r="E25" i="20"/>
  <c r="A26" i="20"/>
  <c r="B26" i="20"/>
  <c r="C26" i="20"/>
  <c r="D26" i="20"/>
  <c r="E26" i="20"/>
  <c r="A27" i="20"/>
  <c r="B27" i="20"/>
  <c r="C27" i="20"/>
  <c r="D27" i="20"/>
  <c r="E27" i="20"/>
  <c r="A28" i="20"/>
  <c r="B28" i="20"/>
  <c r="C28" i="20"/>
  <c r="D28" i="20"/>
  <c r="E28" i="20"/>
  <c r="A29" i="20"/>
  <c r="B29" i="20"/>
  <c r="C29" i="20"/>
  <c r="D29" i="20"/>
  <c r="E29" i="20"/>
  <c r="A30" i="20"/>
  <c r="B30" i="20"/>
  <c r="C30" i="20"/>
  <c r="D30" i="20"/>
  <c r="E30" i="20"/>
  <c r="A31" i="20"/>
  <c r="B31" i="20"/>
  <c r="C31" i="20"/>
  <c r="D31" i="20"/>
  <c r="E31" i="20"/>
  <c r="A32" i="20"/>
  <c r="B32" i="20"/>
  <c r="C32" i="20"/>
  <c r="D32" i="20"/>
  <c r="E32" i="20"/>
  <c r="A33" i="20"/>
  <c r="B33" i="20"/>
  <c r="C33" i="20"/>
  <c r="D33" i="20"/>
  <c r="E33" i="20"/>
  <c r="A34" i="20"/>
  <c r="B34" i="20"/>
  <c r="C34" i="20"/>
  <c r="D34" i="20"/>
  <c r="E34" i="20"/>
  <c r="A35" i="20"/>
  <c r="B35" i="20"/>
  <c r="C35" i="20"/>
  <c r="D35" i="20"/>
  <c r="E35" i="20"/>
  <c r="A36" i="20"/>
  <c r="B36" i="20"/>
  <c r="C36" i="20"/>
  <c r="D36" i="20"/>
  <c r="E36" i="20"/>
  <c r="A37" i="20"/>
  <c r="B37" i="20"/>
  <c r="C37" i="20"/>
  <c r="D37" i="20"/>
  <c r="E37" i="20"/>
  <c r="A38" i="20"/>
  <c r="B38" i="20"/>
  <c r="C38" i="20"/>
  <c r="D38" i="20"/>
  <c r="E38" i="20"/>
  <c r="A39" i="20"/>
  <c r="B39" i="20"/>
  <c r="C39" i="20"/>
  <c r="D39" i="20"/>
  <c r="E39" i="20"/>
  <c r="A40" i="20"/>
  <c r="B40" i="20"/>
  <c r="C40" i="20"/>
  <c r="D40" i="20"/>
  <c r="E40" i="20"/>
  <c r="A41" i="20"/>
  <c r="B41" i="20"/>
  <c r="C41" i="20"/>
  <c r="D41" i="20"/>
  <c r="E41" i="20"/>
  <c r="A42" i="20"/>
  <c r="B42" i="20"/>
  <c r="C42" i="20"/>
  <c r="D42" i="20"/>
  <c r="E42" i="20"/>
  <c r="A43" i="20"/>
  <c r="B43" i="20"/>
  <c r="C43" i="20"/>
  <c r="D43" i="20"/>
  <c r="E43" i="20"/>
  <c r="A44" i="20"/>
  <c r="B44" i="20"/>
  <c r="C44" i="20"/>
  <c r="D44" i="20"/>
  <c r="E44" i="20"/>
  <c r="A45" i="20"/>
  <c r="B45" i="20"/>
  <c r="C45" i="20"/>
  <c r="D45" i="20"/>
  <c r="E45" i="20"/>
  <c r="A46" i="20"/>
  <c r="B46" i="20"/>
  <c r="C46" i="20"/>
  <c r="D46" i="20"/>
  <c r="E46" i="20"/>
  <c r="A47" i="20"/>
  <c r="B47" i="20"/>
  <c r="C47" i="20"/>
  <c r="D47" i="20"/>
  <c r="E47" i="20"/>
  <c r="A48" i="20"/>
  <c r="B48" i="20"/>
  <c r="C48" i="20"/>
  <c r="D48" i="20"/>
  <c r="E48" i="20"/>
  <c r="A49" i="20"/>
  <c r="B49" i="20"/>
  <c r="C49" i="20"/>
  <c r="D49" i="20"/>
  <c r="E49" i="20"/>
  <c r="A50" i="20"/>
  <c r="B50" i="20"/>
  <c r="C50" i="20"/>
  <c r="D50" i="20"/>
  <c r="E50" i="20"/>
  <c r="A51" i="20"/>
  <c r="B51" i="20"/>
  <c r="C51" i="20"/>
  <c r="D51" i="20"/>
  <c r="E51" i="20"/>
  <c r="A52" i="20"/>
  <c r="B52" i="20"/>
  <c r="C52" i="20"/>
  <c r="D52" i="20"/>
  <c r="E52" i="20"/>
  <c r="A53" i="20"/>
  <c r="B53" i="20"/>
  <c r="C53" i="20"/>
  <c r="D53" i="20"/>
  <c r="E53" i="20"/>
  <c r="A54" i="20"/>
  <c r="B54" i="20"/>
  <c r="C54" i="20"/>
  <c r="D54" i="20"/>
  <c r="E54" i="20"/>
  <c r="A55" i="20"/>
  <c r="B55" i="20"/>
  <c r="C55" i="20"/>
  <c r="D55" i="20"/>
  <c r="E55" i="20"/>
  <c r="A56" i="20"/>
  <c r="B56" i="20"/>
  <c r="C56" i="20"/>
  <c r="D56" i="20"/>
  <c r="E56" i="20"/>
  <c r="A57" i="20"/>
  <c r="B57" i="20"/>
  <c r="C57" i="20"/>
  <c r="D57" i="20"/>
  <c r="E57" i="20"/>
  <c r="A58" i="20"/>
  <c r="B58" i="20"/>
  <c r="C58" i="20"/>
  <c r="D58" i="20"/>
  <c r="E58" i="20"/>
  <c r="A59" i="20"/>
  <c r="B59" i="20"/>
  <c r="C59" i="20"/>
  <c r="D59" i="20"/>
  <c r="E59" i="20"/>
  <c r="B11" i="19"/>
  <c r="C11" i="19"/>
  <c r="D11" i="19"/>
  <c r="E11" i="19"/>
  <c r="B11" i="20"/>
  <c r="C11" i="20"/>
  <c r="D11" i="20"/>
  <c r="E11" i="20"/>
  <c r="A11" i="19"/>
  <c r="A11" i="20"/>
  <c r="A6" i="19"/>
  <c r="A6" i="20"/>
  <c r="A5" i="19"/>
  <c r="A5" i="20"/>
  <c r="A4" i="19"/>
  <c r="A4" i="20"/>
  <c r="A3" i="19"/>
  <c r="A3" i="20"/>
  <c r="A2" i="19"/>
  <c r="A2" i="20"/>
  <c r="A2" i="15" l="1"/>
  <c r="A3" i="15"/>
  <c r="A2" i="16"/>
  <c r="A3" i="16"/>
  <c r="A2" i="17"/>
  <c r="A3" i="17"/>
  <c r="A2" i="18"/>
  <c r="A3" i="18"/>
  <c r="A2" i="6"/>
  <c r="A3" i="6"/>
  <c r="A2" i="7"/>
  <c r="A3" i="7"/>
  <c r="A2" i="9"/>
  <c r="A3" i="9"/>
  <c r="A2" i="10"/>
  <c r="A3" i="10"/>
  <c r="A2" i="13"/>
  <c r="A3" i="13"/>
</calcChain>
</file>

<file path=xl/sharedStrings.xml><?xml version="1.0" encoding="utf-8"?>
<sst xmlns="http://schemas.openxmlformats.org/spreadsheetml/2006/main" count="566" uniqueCount="121">
  <si>
    <t>Muži</t>
  </si>
  <si>
    <t>Ženy</t>
  </si>
  <si>
    <t>Ostatní</t>
  </si>
  <si>
    <t>Dvojice</t>
  </si>
  <si>
    <t>SK Handicap Zlín</t>
  </si>
  <si>
    <t>Hradil Milan</t>
  </si>
  <si>
    <t>Novotný Karel</t>
  </si>
  <si>
    <t>David Pavel</t>
  </si>
  <si>
    <t>Tandem Brno</t>
  </si>
  <si>
    <t>ASK Lovosice</t>
  </si>
  <si>
    <t>Šamajová Kamila</t>
  </si>
  <si>
    <t>Pechová Eva</t>
  </si>
  <si>
    <t>Duchoňová Zuzana</t>
  </si>
  <si>
    <t>Policarová Martina</t>
  </si>
  <si>
    <t>Hradilová Helena</t>
  </si>
  <si>
    <t>Schejbal Jan</t>
  </si>
  <si>
    <t>Šourková Irena</t>
  </si>
  <si>
    <t>Název soutěže: Benešovská hvězda</t>
  </si>
  <si>
    <t>Pořadatel: TJ Zora Praha</t>
  </si>
  <si>
    <t>Hlavní rozhodčí: Tomáš Trnka</t>
  </si>
  <si>
    <t>Ředitel soutěže: Barbora Novotná</t>
  </si>
  <si>
    <t>PISTOLE - VÝSLEDKOVÉ LISTINY</t>
  </si>
  <si>
    <t xml:space="preserve">PUŠKA - VÝSLEDKOVÉ LISTINY </t>
  </si>
  <si>
    <t>NEJLEPŠÍ STŘELEC - VÝSLEDKOVÉ LISTINY</t>
  </si>
  <si>
    <t>TJ Zora Praha</t>
  </si>
  <si>
    <t>B1</t>
  </si>
  <si>
    <t>B3</t>
  </si>
  <si>
    <t>Nývltová Jaromíra</t>
  </si>
  <si>
    <t>Duchoň František</t>
  </si>
  <si>
    <t>Gruncl Josef</t>
  </si>
  <si>
    <t>Zeman Tomáš</t>
  </si>
  <si>
    <t>Trnka Tomáš</t>
  </si>
  <si>
    <t>B2</t>
  </si>
  <si>
    <t>Krajíček Vladimír</t>
  </si>
  <si>
    <t>Lendvay Josef</t>
  </si>
  <si>
    <t>Michelfeit Pavel</t>
  </si>
  <si>
    <t>Hradil Zdeněk</t>
  </si>
  <si>
    <t>ČÍSLO</t>
  </si>
  <si>
    <t>ODDÍL</t>
  </si>
  <si>
    <t>JMÉNO</t>
  </si>
  <si>
    <t>m / ž</t>
  </si>
  <si>
    <t xml:space="preserve">Pistole </t>
  </si>
  <si>
    <t>muži</t>
  </si>
  <si>
    <t>Zpět na titulní stranu</t>
  </si>
  <si>
    <t>Pořadí</t>
  </si>
  <si>
    <t xml:space="preserve">Oddíl </t>
  </si>
  <si>
    <t>Jméno</t>
  </si>
  <si>
    <t>Kat</t>
  </si>
  <si>
    <t>Dvojice muž</t>
  </si>
  <si>
    <t>1. kolo</t>
  </si>
  <si>
    <t>2. kolo</t>
  </si>
  <si>
    <t>celkem</t>
  </si>
  <si>
    <t>rozstřel</t>
  </si>
  <si>
    <t>Ona</t>
  </si>
  <si>
    <t>On</t>
  </si>
  <si>
    <t>Kat.</t>
  </si>
  <si>
    <t>Dvojice ON</t>
  </si>
  <si>
    <t>Pistol</t>
  </si>
  <si>
    <t>Puška</t>
  </si>
  <si>
    <t>Celkem</t>
  </si>
  <si>
    <t>ženy</t>
  </si>
  <si>
    <t>ostatní</t>
  </si>
  <si>
    <t>dvojice</t>
  </si>
  <si>
    <t>Nejlepší střelec</t>
  </si>
  <si>
    <t>Seznam závodníků</t>
  </si>
  <si>
    <t>kat.</t>
  </si>
  <si>
    <t>zapsáno</t>
  </si>
  <si>
    <t>ž/m</t>
  </si>
  <si>
    <t xml:space="preserve">startovní listina  P U Š K A </t>
  </si>
  <si>
    <t>Startovní listina puška</t>
  </si>
  <si>
    <t>Tulej Pavel</t>
  </si>
  <si>
    <t>Čas</t>
  </si>
  <si>
    <t>Hlous Petr</t>
  </si>
  <si>
    <t>Macháčková Věra</t>
  </si>
  <si>
    <t>Macháček Karel</t>
  </si>
  <si>
    <t>Slavia Praha - OZP</t>
  </si>
  <si>
    <t>Hurtová Ludmila</t>
  </si>
  <si>
    <t>startovní listina  P I S T O L E</t>
  </si>
  <si>
    <t>Žák Pavel</t>
  </si>
  <si>
    <t>Neregistrovaný</t>
  </si>
  <si>
    <t>ztráta</t>
  </si>
  <si>
    <t>na prvního</t>
  </si>
  <si>
    <t>Ztráta</t>
  </si>
  <si>
    <t>PISTOLE</t>
  </si>
  <si>
    <t>PUŠKA</t>
  </si>
  <si>
    <t>zlatá</t>
  </si>
  <si>
    <t>stříbrná</t>
  </si>
  <si>
    <t>bronzová</t>
  </si>
  <si>
    <t>Datum: 15. 2. 2025</t>
  </si>
  <si>
    <t>Pistole</t>
  </si>
  <si>
    <t>Oppelt Michal</t>
  </si>
  <si>
    <t>Ružek Jan</t>
  </si>
  <si>
    <t>Kucová Miroslava</t>
  </si>
  <si>
    <t>Webr Matěj</t>
  </si>
  <si>
    <t>Horský Zdeněk</t>
  </si>
  <si>
    <t>Ž</t>
  </si>
  <si>
    <t>M</t>
  </si>
  <si>
    <t>Stanieková Dana</t>
  </si>
  <si>
    <t>Staniek Igor</t>
  </si>
  <si>
    <t>Kaplan Josef</t>
  </si>
  <si>
    <t>Klim Pavel</t>
  </si>
  <si>
    <t>Reichel Jiří</t>
  </si>
  <si>
    <t>Mrázková Jarmila</t>
  </si>
  <si>
    <t>Petrášová Hana</t>
  </si>
  <si>
    <t>Aschenbrenner Petr</t>
  </si>
  <si>
    <t>ALL</t>
  </si>
  <si>
    <t>Nejlepší střelkyně/střelec</t>
  </si>
  <si>
    <t>Nejlepěí střelec</t>
  </si>
  <si>
    <t>Nejlepěí střelkyně</t>
  </si>
  <si>
    <t>ost.</t>
  </si>
  <si>
    <t>Holeček Tadeáš</t>
  </si>
  <si>
    <t>Doležal Karel</t>
  </si>
  <si>
    <t>Polnarová Taťána</t>
  </si>
  <si>
    <t>Červenka Vojtěch</t>
  </si>
  <si>
    <t>Jelínek Kryštof</t>
  </si>
  <si>
    <t>MEDAILE</t>
  </si>
  <si>
    <t>5-7</t>
  </si>
  <si>
    <t>16-17</t>
  </si>
  <si>
    <t xml:space="preserve"> </t>
  </si>
  <si>
    <t>Startovní listina pistole</t>
  </si>
  <si>
    <t>neregisrovaný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</si>
</sst>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5">
    <xf numFmtId="0" fontId="0" fillId="0" borderId="0" xfId="0"/>
    <xf numFmtId="0" fontId="2" fillId="0" borderId="0" xfId="0" applyFont="1"/>
    <xf numFmtId="0" fontId="3" fillId="0" borderId="0" xfId="0" applyFont="1"/>
    <xf numFmtId="14" fontId="2" fillId="0" borderId="0" xfId="0" applyNumberFormat="1" applyFont="1"/>
    <xf numFmtId="0" fontId="7" fillId="4" borderId="0" xfId="1" applyFont="1" applyFill="1" applyAlignment="1">
      <alignment horizontal="center"/>
    </xf>
    <xf numFmtId="0" fontId="1" fillId="2" borderId="0" xfId="1" applyFill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2" borderId="0" xfId="0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left"/>
    </xf>
    <xf numFmtId="0" fontId="8" fillId="0" borderId="4" xfId="0" applyFont="1" applyBorder="1"/>
    <xf numFmtId="0" fontId="8" fillId="0" borderId="0" xfId="0" applyFont="1"/>
    <xf numFmtId="0" fontId="0" fillId="0" borderId="2" xfId="0" applyBorder="1"/>
    <xf numFmtId="0" fontId="0" fillId="0" borderId="8" xfId="0" applyBorder="1"/>
    <xf numFmtId="0" fontId="0" fillId="0" borderId="16" xfId="0" applyBorder="1"/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164" fontId="0" fillId="0" borderId="8" xfId="0" applyNumberFormat="1" applyBorder="1"/>
    <xf numFmtId="164" fontId="0" fillId="0" borderId="15" xfId="0" applyNumberFormat="1" applyBorder="1"/>
    <xf numFmtId="0" fontId="1" fillId="0" borderId="0" xfId="1" applyAlignment="1">
      <alignment horizontal="left"/>
    </xf>
    <xf numFmtId="0" fontId="0" fillId="0" borderId="8" xfId="0" applyFill="1" applyBorder="1"/>
    <xf numFmtId="0" fontId="0" fillId="0" borderId="15" xfId="0" applyFill="1" applyBorder="1"/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6" xfId="0" applyBorder="1"/>
    <xf numFmtId="164" fontId="0" fillId="0" borderId="13" xfId="0" applyNumberFormat="1" applyBorder="1"/>
    <xf numFmtId="164" fontId="0" fillId="0" borderId="16" xfId="0" applyNumberFormat="1" applyBorder="1"/>
    <xf numFmtId="0" fontId="1" fillId="3" borderId="0" xfId="1" applyFill="1" applyAlignment="1">
      <alignment horizontal="center"/>
    </xf>
    <xf numFmtId="0" fontId="1" fillId="4" borderId="0" xfId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0" fillId="4" borderId="0" xfId="0" applyFill="1" applyAlignment="1">
      <alignment horizontal="left"/>
    </xf>
    <xf numFmtId="0" fontId="0" fillId="4" borderId="0" xfId="0" applyFill="1"/>
    <xf numFmtId="0" fontId="0" fillId="0" borderId="19" xfId="0" applyBorder="1" applyAlignment="1">
      <alignment horizontal="center"/>
    </xf>
    <xf numFmtId="164" fontId="0" fillId="0" borderId="19" xfId="0" applyNumberFormat="1" applyBorder="1"/>
    <xf numFmtId="0" fontId="1" fillId="0" borderId="0" xfId="1"/>
    <xf numFmtId="14" fontId="0" fillId="0" borderId="0" xfId="0" applyNumberForma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/>
    <xf numFmtId="0" fontId="8" fillId="0" borderId="3" xfId="0" applyFont="1" applyBorder="1" applyAlignment="1">
      <alignment horizontal="left"/>
    </xf>
    <xf numFmtId="0" fontId="10" fillId="0" borderId="9" xfId="0" applyFont="1" applyBorder="1" applyAlignment="1">
      <alignment horizontal="center"/>
    </xf>
    <xf numFmtId="0" fontId="10" fillId="0" borderId="11" xfId="0" applyFont="1" applyBorder="1"/>
    <xf numFmtId="0" fontId="10" fillId="0" borderId="12" xfId="0" applyFont="1" applyBorder="1" applyAlignment="1">
      <alignment horizontal="center"/>
    </xf>
    <xf numFmtId="0" fontId="10" fillId="0" borderId="13" xfId="0" applyFont="1" applyBorder="1"/>
    <xf numFmtId="0" fontId="10" fillId="0" borderId="14" xfId="0" applyFont="1" applyBorder="1" applyAlignment="1">
      <alignment horizontal="center"/>
    </xf>
    <xf numFmtId="0" fontId="10" fillId="0" borderId="16" xfId="0" applyFont="1" applyBorder="1"/>
    <xf numFmtId="0" fontId="11" fillId="0" borderId="10" xfId="0" applyFont="1" applyBorder="1" applyAlignment="1">
      <alignment horizontal="left"/>
    </xf>
    <xf numFmtId="0" fontId="11" fillId="0" borderId="8" xfId="0" applyFont="1" applyBorder="1"/>
    <xf numFmtId="0" fontId="11" fillId="0" borderId="15" xfId="0" applyFont="1" applyBorder="1"/>
    <xf numFmtId="0" fontId="8" fillId="0" borderId="10" xfId="0" applyFont="1" applyBorder="1" applyAlignment="1">
      <alignment horizontal="left"/>
    </xf>
    <xf numFmtId="0" fontId="8" fillId="0" borderId="8" xfId="0" applyFont="1" applyBorder="1"/>
    <xf numFmtId="0" fontId="8" fillId="0" borderId="15" xfId="0" applyFont="1" applyBorder="1"/>
    <xf numFmtId="0" fontId="8" fillId="0" borderId="21" xfId="0" applyFont="1" applyBorder="1" applyAlignment="1">
      <alignment horizontal="left"/>
    </xf>
    <xf numFmtId="0" fontId="8" fillId="0" borderId="22" xfId="0" applyFont="1" applyBorder="1"/>
    <xf numFmtId="0" fontId="8" fillId="0" borderId="23" xfId="0" applyFont="1" applyBorder="1"/>
    <xf numFmtId="0" fontId="10" fillId="0" borderId="24" xfId="0" applyFont="1" applyBorder="1"/>
    <xf numFmtId="0" fontId="10" fillId="0" borderId="25" xfId="0" applyFont="1" applyBorder="1"/>
    <xf numFmtId="0" fontId="10" fillId="0" borderId="26" xfId="0" applyFont="1" applyBorder="1"/>
    <xf numFmtId="0" fontId="12" fillId="0" borderId="0" xfId="0" applyFont="1"/>
    <xf numFmtId="0" fontId="13" fillId="0" borderId="0" xfId="0" applyFont="1"/>
    <xf numFmtId="0" fontId="13" fillId="0" borderId="9" xfId="0" applyFont="1" applyBorder="1"/>
    <xf numFmtId="0" fontId="13" fillId="0" borderId="11" xfId="0" applyFont="1" applyBorder="1"/>
    <xf numFmtId="0" fontId="13" fillId="0" borderId="12" xfId="0" applyFont="1" applyBorder="1"/>
    <xf numFmtId="0" fontId="13" fillId="0" borderId="13" xfId="0" applyFont="1" applyBorder="1"/>
    <xf numFmtId="0" fontId="13" fillId="0" borderId="14" xfId="0" applyFont="1" applyBorder="1"/>
    <xf numFmtId="0" fontId="13" fillId="0" borderId="16" xfId="0" applyFont="1" applyBorder="1"/>
    <xf numFmtId="0" fontId="8" fillId="0" borderId="5" xfId="0" applyFont="1" applyBorder="1" applyAlignment="1">
      <alignment horizontal="right"/>
    </xf>
    <xf numFmtId="0" fontId="13" fillId="0" borderId="27" xfId="0" applyFont="1" applyBorder="1"/>
    <xf numFmtId="0" fontId="13" fillId="0" borderId="28" xfId="0" applyFont="1" applyBorder="1"/>
    <xf numFmtId="0" fontId="13" fillId="0" borderId="29" xfId="0" applyFont="1" applyBorder="1"/>
    <xf numFmtId="164" fontId="0" fillId="0" borderId="0" xfId="0" applyNumberFormat="1"/>
    <xf numFmtId="164" fontId="14" fillId="0" borderId="19" xfId="0" applyNumberFormat="1" applyFont="1" applyBorder="1"/>
    <xf numFmtId="164" fontId="14" fillId="0" borderId="8" xfId="0" applyNumberFormat="1" applyFont="1" applyBorder="1"/>
    <xf numFmtId="164" fontId="14" fillId="0" borderId="15" xfId="0" applyNumberFormat="1" applyFont="1" applyBorder="1"/>
    <xf numFmtId="0" fontId="0" fillId="0" borderId="15" xfId="0" applyBorder="1"/>
    <xf numFmtId="0" fontId="14" fillId="0" borderId="0" xfId="0" applyFont="1"/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16" fontId="0" fillId="0" borderId="8" xfId="0" applyNumberFormat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2" xfId="0" applyBorder="1"/>
    <xf numFmtId="0" fontId="0" fillId="0" borderId="14" xfId="0" applyBorder="1"/>
    <xf numFmtId="0" fontId="0" fillId="0" borderId="18" xfId="0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Fill="1" applyBorder="1"/>
    <xf numFmtId="0" fontId="0" fillId="0" borderId="13" xfId="0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8" fillId="0" borderId="11" xfId="0" applyFont="1" applyBorder="1"/>
    <xf numFmtId="0" fontId="8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left"/>
    </xf>
    <xf numFmtId="0" fontId="8" fillId="0" borderId="33" xfId="0" applyFont="1" applyBorder="1"/>
    <xf numFmtId="0" fontId="8" fillId="0" borderId="33" xfId="0" applyFont="1" applyBorder="1" applyAlignment="1">
      <alignment horizontal="center"/>
    </xf>
    <xf numFmtId="0" fontId="15" fillId="0" borderId="33" xfId="0" applyFont="1" applyBorder="1"/>
    <xf numFmtId="0" fontId="8" fillId="0" borderId="34" xfId="0" applyFont="1" applyBorder="1"/>
    <xf numFmtId="0" fontId="0" fillId="5" borderId="17" xfId="0" applyFill="1" applyBorder="1"/>
    <xf numFmtId="0" fontId="0" fillId="6" borderId="7" xfId="0" applyFill="1" applyBorder="1"/>
    <xf numFmtId="0" fontId="0" fillId="5" borderId="7" xfId="0" applyFill="1" applyBorder="1"/>
    <xf numFmtId="0" fontId="0" fillId="6" borderId="17" xfId="0" applyFill="1" applyBorder="1"/>
    <xf numFmtId="0" fontId="0" fillId="5" borderId="30" xfId="0" applyFill="1" applyBorder="1"/>
    <xf numFmtId="0" fontId="0" fillId="5" borderId="31" xfId="0" applyFill="1" applyBorder="1"/>
    <xf numFmtId="0" fontId="0" fillId="6" borderId="30" xfId="0" applyFill="1" applyBorder="1"/>
    <xf numFmtId="0" fontId="0" fillId="6" borderId="31" xfId="0" applyFill="1" applyBorder="1"/>
    <xf numFmtId="164" fontId="0" fillId="2" borderId="9" xfId="0" applyNumberFormat="1" applyFill="1" applyBorder="1"/>
    <xf numFmtId="164" fontId="0" fillId="2" borderId="11" xfId="0" applyNumberFormat="1" applyFill="1" applyBorder="1"/>
    <xf numFmtId="164" fontId="0" fillId="2" borderId="12" xfId="0" applyNumberFormat="1" applyFill="1" applyBorder="1"/>
    <xf numFmtId="164" fontId="0" fillId="2" borderId="13" xfId="0" applyNumberFormat="1" applyFill="1" applyBorder="1"/>
    <xf numFmtId="164" fontId="0" fillId="2" borderId="14" xfId="0" applyNumberFormat="1" applyFill="1" applyBorder="1"/>
    <xf numFmtId="164" fontId="0" fillId="2" borderId="16" xfId="0" applyNumberFormat="1" applyFill="1" applyBorder="1"/>
    <xf numFmtId="164" fontId="0" fillId="3" borderId="24" xfId="0" applyNumberFormat="1" applyFill="1" applyBorder="1"/>
    <xf numFmtId="164" fontId="0" fillId="3" borderId="11" xfId="0" applyNumberFormat="1" applyFill="1" applyBorder="1"/>
    <xf numFmtId="164" fontId="0" fillId="3" borderId="25" xfId="0" applyNumberFormat="1" applyFill="1" applyBorder="1"/>
    <xf numFmtId="164" fontId="0" fillId="3" borderId="13" xfId="0" applyNumberFormat="1" applyFill="1" applyBorder="1"/>
    <xf numFmtId="164" fontId="0" fillId="3" borderId="26" xfId="0" applyNumberFormat="1" applyFill="1" applyBorder="1"/>
    <xf numFmtId="164" fontId="0" fillId="3" borderId="16" xfId="0" applyNumberFormat="1" applyFill="1" applyBorder="1"/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left"/>
    </xf>
    <xf numFmtId="0" fontId="8" fillId="0" borderId="36" xfId="0" applyFont="1" applyBorder="1"/>
    <xf numFmtId="0" fontId="15" fillId="0" borderId="36" xfId="0" applyFont="1" applyBorder="1"/>
    <xf numFmtId="0" fontId="8" fillId="0" borderId="37" xfId="0" applyFont="1" applyBorder="1"/>
    <xf numFmtId="0" fontId="8" fillId="0" borderId="7" xfId="0" applyFont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left"/>
    </xf>
    <xf numFmtId="164" fontId="0" fillId="0" borderId="10" xfId="0" applyNumberFormat="1" applyBorder="1"/>
    <xf numFmtId="164" fontId="14" fillId="0" borderId="10" xfId="0" applyNumberFormat="1" applyFont="1" applyBorder="1"/>
    <xf numFmtId="0" fontId="0" fillId="0" borderId="10" xfId="0" applyBorder="1"/>
    <xf numFmtId="0" fontId="8" fillId="0" borderId="36" xfId="0" applyFont="1" applyBorder="1" applyAlignment="1">
      <alignment horizontal="center"/>
    </xf>
    <xf numFmtId="0" fontId="2" fillId="2" borderId="0" xfId="0" applyFont="1" applyFill="1"/>
    <xf numFmtId="0" fontId="3" fillId="3" borderId="0" xfId="0" applyFont="1" applyFill="1"/>
    <xf numFmtId="0" fontId="2" fillId="4" borderId="0" xfId="0" applyFont="1" applyFill="1"/>
    <xf numFmtId="0" fontId="1" fillId="2" borderId="0" xfId="1" applyFill="1"/>
    <xf numFmtId="0" fontId="1" fillId="3" borderId="0" xfId="1" applyFill="1"/>
    <xf numFmtId="0" fontId="1" fillId="4" borderId="0" xfId="1" applyFill="1"/>
    <xf numFmtId="49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49" fontId="0" fillId="0" borderId="9" xfId="0" applyNumberFormat="1" applyBorder="1" applyAlignment="1">
      <alignment horizontal="center"/>
    </xf>
    <xf numFmtId="0" fontId="8" fillId="0" borderId="6" xfId="0" applyFont="1" applyBorder="1"/>
    <xf numFmtId="0" fontId="15" fillId="0" borderId="6" xfId="0" applyFont="1" applyBorder="1"/>
    <xf numFmtId="0" fontId="16" fillId="0" borderId="0" xfId="0" applyFont="1" applyBorder="1" applyAlignment="1">
      <alignment horizontal="left"/>
    </xf>
    <xf numFmtId="0" fontId="16" fillId="0" borderId="0" xfId="0" applyFont="1" applyBorder="1"/>
    <xf numFmtId="0" fontId="16" fillId="0" borderId="6" xfId="0" applyFont="1" applyFill="1" applyBorder="1"/>
    <xf numFmtId="0" fontId="16" fillId="0" borderId="2" xfId="0" applyFont="1" applyBorder="1"/>
    <xf numFmtId="0" fontId="16" fillId="0" borderId="8" xfId="0" applyFont="1" applyBorder="1"/>
    <xf numFmtId="0" fontId="16" fillId="0" borderId="8" xfId="0" applyFont="1" applyFill="1" applyBorder="1"/>
    <xf numFmtId="0" fontId="16" fillId="0" borderId="15" xfId="0" applyFont="1" applyFill="1" applyBorder="1"/>
    <xf numFmtId="0" fontId="17" fillId="0" borderId="0" xfId="0" applyFont="1" applyBorder="1" applyAlignment="1">
      <alignment horizontal="left"/>
    </xf>
    <xf numFmtId="0" fontId="17" fillId="0" borderId="0" xfId="0" applyFont="1" applyBorder="1"/>
    <xf numFmtId="0" fontId="17" fillId="0" borderId="6" xfId="0" applyFont="1" applyBorder="1"/>
    <xf numFmtId="0" fontId="17" fillId="0" borderId="2" xfId="0" applyFont="1" applyBorder="1"/>
    <xf numFmtId="0" fontId="17" fillId="0" borderId="8" xfId="0" applyFont="1" applyBorder="1"/>
    <xf numFmtId="0" fontId="18" fillId="0" borderId="0" xfId="0" applyFont="1"/>
    <xf numFmtId="0" fontId="17" fillId="0" borderId="8" xfId="0" applyFont="1" applyFill="1" applyBorder="1"/>
    <xf numFmtId="0" fontId="17" fillId="0" borderId="15" xfId="0" applyFont="1" applyFill="1" applyBorder="1"/>
    <xf numFmtId="0" fontId="0" fillId="0" borderId="6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38" xfId="0" applyBorder="1"/>
    <xf numFmtId="0" fontId="0" fillId="0" borderId="2" xfId="0" applyBorder="1" applyAlignment="1">
      <alignment horizontal="left"/>
    </xf>
    <xf numFmtId="164" fontId="14" fillId="0" borderId="38" xfId="0" applyNumberFormat="1" applyFont="1" applyBorder="1"/>
    <xf numFmtId="0" fontId="0" fillId="0" borderId="19" xfId="0" applyBorder="1"/>
    <xf numFmtId="164" fontId="0" fillId="0" borderId="2" xfId="0" applyNumberFormat="1" applyBorder="1"/>
    <xf numFmtId="0" fontId="4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4" fontId="6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4" fontId="6" fillId="4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6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FFCCCC"/>
      <color rgb="FFFFFFCC"/>
      <color rgb="FFCCECFF"/>
      <color rgb="FFFFCCFF"/>
      <color rgb="FFFFFF99"/>
      <color rgb="FFFF33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59"/>
  <sheetViews>
    <sheetView workbookViewId="0"/>
  </sheetViews>
  <sheetFormatPr defaultRowHeight="21" x14ac:dyDescent="0.35"/>
  <cols>
    <col min="1" max="1" width="4.85546875" style="9" customWidth="1"/>
    <col min="2" max="2" width="14.5703125" style="15" customWidth="1"/>
    <col min="3" max="3" width="22.7109375" bestFit="1" customWidth="1"/>
    <col min="4" max="4" width="5.42578125" style="15" customWidth="1"/>
    <col min="5" max="5" width="4.42578125" style="15" customWidth="1"/>
    <col min="6" max="6" width="9.42578125" style="66" customWidth="1"/>
    <col min="7" max="7" width="10.5703125" style="66" customWidth="1"/>
    <col min="8" max="8" width="10" style="66" customWidth="1"/>
    <col min="9" max="9" width="6.7109375" customWidth="1"/>
    <col min="10" max="10" width="6.85546875" customWidth="1"/>
  </cols>
  <sheetData>
    <row r="1" spans="1:10" ht="23.25" x14ac:dyDescent="0.35">
      <c r="A1" s="11"/>
      <c r="F1" s="67"/>
      <c r="G1" s="67"/>
      <c r="H1" s="67"/>
    </row>
    <row r="2" spans="1:10" ht="20.25" customHeight="1" x14ac:dyDescent="0.35">
      <c r="A2" s="11" t="str">
        <f>'Titulní strana'!A2:D2</f>
        <v>Název soutěže: Benešovská hvězda</v>
      </c>
      <c r="F2" s="67"/>
      <c r="G2" s="67"/>
      <c r="H2" s="67"/>
    </row>
    <row r="3" spans="1:10" ht="20.25" customHeight="1" x14ac:dyDescent="0.35">
      <c r="A3" s="44" t="str">
        <f>'Titulní strana'!3:5</f>
        <v>Datum: 15. 2. 2025</v>
      </c>
      <c r="F3" s="67"/>
      <c r="G3" s="67"/>
      <c r="H3" s="67"/>
    </row>
    <row r="4" spans="1:10" ht="20.25" customHeight="1" x14ac:dyDescent="0.35">
      <c r="A4" s="44" t="str">
        <f>'Titulní strana'!A4:D4</f>
        <v>Pořadatel: TJ Zora Praha</v>
      </c>
      <c r="F4" s="67"/>
      <c r="G4" s="67"/>
      <c r="H4" s="67"/>
    </row>
    <row r="5" spans="1:10" ht="20.25" customHeight="1" x14ac:dyDescent="0.35">
      <c r="A5" s="44" t="str">
        <f>'Titulní strana'!A5:D6</f>
        <v>Hlavní rozhodčí: Tomáš Trnka</v>
      </c>
      <c r="F5" s="67"/>
      <c r="G5" s="67"/>
      <c r="H5" s="67"/>
    </row>
    <row r="6" spans="1:10" ht="20.25" customHeight="1" x14ac:dyDescent="0.35">
      <c r="A6" s="44" t="str">
        <f>'Titulní strana'!A6:D6</f>
        <v>Ředitel soutěže: Barbora Novotná</v>
      </c>
      <c r="F6" s="67"/>
      <c r="G6" s="67"/>
      <c r="H6" s="67"/>
    </row>
    <row r="7" spans="1:10" ht="8.25" customHeight="1" x14ac:dyDescent="0.35">
      <c r="A7" s="44"/>
      <c r="F7" s="67"/>
      <c r="G7" s="67"/>
      <c r="H7" s="67"/>
    </row>
    <row r="8" spans="1:10" ht="27" thickBot="1" x14ac:dyDescent="0.45">
      <c r="A8" s="45" t="s">
        <v>77</v>
      </c>
      <c r="F8" s="67">
        <v>1</v>
      </c>
      <c r="G8" s="67">
        <v>2</v>
      </c>
      <c r="H8" s="67"/>
    </row>
    <row r="9" spans="1:10" s="15" customFormat="1" ht="12.75" thickBot="1" x14ac:dyDescent="0.25">
      <c r="A9" s="47"/>
      <c r="B9" s="14"/>
      <c r="C9" s="14"/>
      <c r="D9" s="14" t="s">
        <v>65</v>
      </c>
      <c r="E9" s="14" t="s">
        <v>67</v>
      </c>
      <c r="F9" s="14" t="s">
        <v>49</v>
      </c>
      <c r="G9" s="14" t="s">
        <v>50</v>
      </c>
      <c r="H9" s="14" t="s">
        <v>71</v>
      </c>
      <c r="I9" s="14" t="s">
        <v>66</v>
      </c>
      <c r="J9" s="74" t="s">
        <v>52</v>
      </c>
    </row>
    <row r="10" spans="1:10" s="46" customFormat="1" ht="23.25" x14ac:dyDescent="0.35">
      <c r="A10" s="48">
        <f>ZÁVODNÍCI!A7:F58</f>
        <v>1</v>
      </c>
      <c r="B10" s="57" t="str">
        <f>ZÁVODNÍCI!B7:F58</f>
        <v>TJ Zora Praha</v>
      </c>
      <c r="C10" s="54" t="str">
        <f>ZÁVODNÍCI!C7:G58</f>
        <v>Pechová Eva</v>
      </c>
      <c r="D10" s="57" t="str">
        <f>ZÁVODNÍCI!D7:H58</f>
        <v>B1</v>
      </c>
      <c r="E10" s="60" t="str">
        <f>ZÁVODNÍCI!E7:H58</f>
        <v>Ž</v>
      </c>
      <c r="F10" s="68"/>
      <c r="G10" s="69"/>
      <c r="H10" s="75"/>
      <c r="I10" s="63"/>
      <c r="J10" s="49"/>
    </row>
    <row r="11" spans="1:10" s="46" customFormat="1" ht="23.25" x14ac:dyDescent="0.35">
      <c r="A11" s="50">
        <f>ZÁVODNÍCI!A8:F59</f>
        <v>2</v>
      </c>
      <c r="B11" s="58" t="str">
        <f>ZÁVODNÍCI!B8:F59</f>
        <v>TJ Zora Praha</v>
      </c>
      <c r="C11" s="55" t="str">
        <f>ZÁVODNÍCI!C8:G59</f>
        <v>Novotný Karel</v>
      </c>
      <c r="D11" s="58" t="str">
        <f>ZÁVODNÍCI!D8:H59</f>
        <v>B3</v>
      </c>
      <c r="E11" s="61" t="str">
        <f>ZÁVODNÍCI!E8:H59</f>
        <v>M</v>
      </c>
      <c r="F11" s="70"/>
      <c r="G11" s="71"/>
      <c r="H11" s="76"/>
      <c r="I11" s="64"/>
      <c r="J11" s="51"/>
    </row>
    <row r="12" spans="1:10" s="46" customFormat="1" ht="23.25" x14ac:dyDescent="0.35">
      <c r="A12" s="50">
        <f>ZÁVODNÍCI!A9:F60</f>
        <v>3</v>
      </c>
      <c r="B12" s="58" t="str">
        <f>ZÁVODNÍCI!B9:F60</f>
        <v>TJ Zora Praha</v>
      </c>
      <c r="C12" s="55" t="str">
        <f>ZÁVODNÍCI!C9:G60</f>
        <v>Duchoňová Zuzana</v>
      </c>
      <c r="D12" s="58" t="str">
        <f>ZÁVODNÍCI!D9:H60</f>
        <v>B1</v>
      </c>
      <c r="E12" s="61" t="str">
        <f>ZÁVODNÍCI!E9:H60</f>
        <v>Ž</v>
      </c>
      <c r="F12" s="70"/>
      <c r="G12" s="71"/>
      <c r="H12" s="76"/>
      <c r="I12" s="64"/>
      <c r="J12" s="51"/>
    </row>
    <row r="13" spans="1:10" s="46" customFormat="1" ht="23.25" x14ac:dyDescent="0.35">
      <c r="A13" s="50">
        <f>ZÁVODNÍCI!A10:F61</f>
        <v>4</v>
      </c>
      <c r="B13" s="58" t="str">
        <f>ZÁVODNÍCI!B10:F61</f>
        <v>TJ Zora Praha</v>
      </c>
      <c r="C13" s="55" t="str">
        <f>ZÁVODNÍCI!C10:G61</f>
        <v>Duchoň František</v>
      </c>
      <c r="D13" s="58" t="str">
        <f>ZÁVODNÍCI!D10:H61</f>
        <v>B1</v>
      </c>
      <c r="E13" s="61" t="str">
        <f>ZÁVODNÍCI!E10:H61</f>
        <v>M</v>
      </c>
      <c r="F13" s="70"/>
      <c r="G13" s="71"/>
      <c r="H13" s="76"/>
      <c r="I13" s="64"/>
      <c r="J13" s="51"/>
    </row>
    <row r="14" spans="1:10" s="46" customFormat="1" ht="23.25" x14ac:dyDescent="0.35">
      <c r="A14" s="50">
        <f>ZÁVODNÍCI!A11:F62</f>
        <v>5</v>
      </c>
      <c r="B14" s="58" t="str">
        <f>ZÁVODNÍCI!B11:F62</f>
        <v>TJ Zora Praha</v>
      </c>
      <c r="C14" s="55" t="str">
        <f>ZÁVODNÍCI!C11:G62</f>
        <v>Nývltová Jaromíra</v>
      </c>
      <c r="D14" s="58" t="str">
        <f>ZÁVODNÍCI!D11:H62</f>
        <v>B3</v>
      </c>
      <c r="E14" s="61" t="str">
        <f>ZÁVODNÍCI!E11:H62</f>
        <v>Ž</v>
      </c>
      <c r="F14" s="70"/>
      <c r="G14" s="71"/>
      <c r="H14" s="76"/>
      <c r="I14" s="64"/>
      <c r="J14" s="51"/>
    </row>
    <row r="15" spans="1:10" s="46" customFormat="1" ht="23.25" x14ac:dyDescent="0.35">
      <c r="A15" s="50">
        <f>ZÁVODNÍCI!A12:F63</f>
        <v>6</v>
      </c>
      <c r="B15" s="58" t="str">
        <f>ZÁVODNÍCI!B12:F63</f>
        <v>TJ Zora Praha</v>
      </c>
      <c r="C15" s="55" t="str">
        <f>ZÁVODNÍCI!C12:G63</f>
        <v>Policarová Martina</v>
      </c>
      <c r="D15" s="58" t="str">
        <f>ZÁVODNÍCI!D12:H63</f>
        <v>B3</v>
      </c>
      <c r="E15" s="61" t="str">
        <f>ZÁVODNÍCI!E12:H63</f>
        <v>Ž</v>
      </c>
      <c r="F15" s="70"/>
      <c r="G15" s="71"/>
      <c r="H15" s="76"/>
      <c r="I15" s="64"/>
      <c r="J15" s="51"/>
    </row>
    <row r="16" spans="1:10" s="46" customFormat="1" ht="23.25" x14ac:dyDescent="0.35">
      <c r="A16" s="50">
        <f>ZÁVODNÍCI!A13:F64</f>
        <v>7</v>
      </c>
      <c r="B16" s="58" t="str">
        <f>ZÁVODNÍCI!B13:F64</f>
        <v>TJ Zora Praha</v>
      </c>
      <c r="C16" s="55" t="str">
        <f>ZÁVODNÍCI!C13:G64</f>
        <v>Oppelt Michal</v>
      </c>
      <c r="D16" s="58" t="str">
        <f>ZÁVODNÍCI!D13:H64</f>
        <v>B1</v>
      </c>
      <c r="E16" s="61" t="str">
        <f>ZÁVODNÍCI!E13:H64</f>
        <v>M</v>
      </c>
      <c r="F16" s="70"/>
      <c r="G16" s="71"/>
      <c r="H16" s="76"/>
      <c r="I16" s="64"/>
      <c r="J16" s="51"/>
    </row>
    <row r="17" spans="1:10" s="46" customFormat="1" ht="23.25" x14ac:dyDescent="0.35">
      <c r="A17" s="50">
        <f>ZÁVODNÍCI!A14:F65</f>
        <v>8</v>
      </c>
      <c r="B17" s="58" t="str">
        <f>ZÁVODNÍCI!B14:F65</f>
        <v>TJ Zora Praha</v>
      </c>
      <c r="C17" s="55" t="str">
        <f>ZÁVODNÍCI!C14:G65</f>
        <v>Ružek Jan</v>
      </c>
      <c r="D17" s="58" t="str">
        <f>ZÁVODNÍCI!D14:H65</f>
        <v>B2</v>
      </c>
      <c r="E17" s="61" t="str">
        <f>ZÁVODNÍCI!E14:H65</f>
        <v>M</v>
      </c>
      <c r="F17" s="70"/>
      <c r="G17" s="71"/>
      <c r="H17" s="76"/>
      <c r="I17" s="64"/>
      <c r="J17" s="51"/>
    </row>
    <row r="18" spans="1:10" s="46" customFormat="1" ht="23.25" x14ac:dyDescent="0.35">
      <c r="A18" s="50">
        <f>ZÁVODNÍCI!A15:F66</f>
        <v>9</v>
      </c>
      <c r="B18" s="58" t="str">
        <f>ZÁVODNÍCI!B15:F66</f>
        <v>TJ Zora Praha</v>
      </c>
      <c r="C18" s="55" t="str">
        <f>ZÁVODNÍCI!C15:G66</f>
        <v>Schejbal Jan</v>
      </c>
      <c r="D18" s="58" t="str">
        <f>ZÁVODNÍCI!D15:H66</f>
        <v>B3</v>
      </c>
      <c r="E18" s="61" t="str">
        <f>ZÁVODNÍCI!E15:H66</f>
        <v>M</v>
      </c>
      <c r="F18" s="70"/>
      <c r="G18" s="71"/>
      <c r="H18" s="76"/>
      <c r="I18" s="64"/>
      <c r="J18" s="51"/>
    </row>
    <row r="19" spans="1:10" s="46" customFormat="1" ht="23.25" x14ac:dyDescent="0.35">
      <c r="A19" s="50">
        <f>ZÁVODNÍCI!A16:F67</f>
        <v>10</v>
      </c>
      <c r="B19" s="58" t="str">
        <f>ZÁVODNÍCI!B16:F67</f>
        <v>TJ Zora Praha</v>
      </c>
      <c r="C19" s="55" t="str">
        <f>ZÁVODNÍCI!C16:G67</f>
        <v>Tulej Pavel</v>
      </c>
      <c r="D19" s="58" t="str">
        <f>ZÁVODNÍCI!D16:H67</f>
        <v>B2</v>
      </c>
      <c r="E19" s="61" t="str">
        <f>ZÁVODNÍCI!E16:H67</f>
        <v>M</v>
      </c>
      <c r="F19" s="70"/>
      <c r="G19" s="71"/>
      <c r="H19" s="76"/>
      <c r="I19" s="64"/>
      <c r="J19" s="51"/>
    </row>
    <row r="20" spans="1:10" s="46" customFormat="1" ht="23.25" x14ac:dyDescent="0.35">
      <c r="A20" s="50">
        <f>ZÁVODNÍCI!A17:F68</f>
        <v>11</v>
      </c>
      <c r="B20" s="58" t="str">
        <f>ZÁVODNÍCI!B17:F68</f>
        <v>TJ Zora Praha</v>
      </c>
      <c r="C20" s="55" t="str">
        <f>ZÁVODNÍCI!C17:G68</f>
        <v>Gruncl Josef</v>
      </c>
      <c r="D20" s="58" t="str">
        <f>ZÁVODNÍCI!D17:H68</f>
        <v>B3</v>
      </c>
      <c r="E20" s="61" t="str">
        <f>ZÁVODNÍCI!E17:H68</f>
        <v>M</v>
      </c>
      <c r="F20" s="70"/>
      <c r="G20" s="71"/>
      <c r="H20" s="76"/>
      <c r="I20" s="64"/>
      <c r="J20" s="51"/>
    </row>
    <row r="21" spans="1:10" s="46" customFormat="1" ht="23.25" x14ac:dyDescent="0.35">
      <c r="A21" s="50">
        <f>ZÁVODNÍCI!A18:F69</f>
        <v>12</v>
      </c>
      <c r="B21" s="58" t="str">
        <f>ZÁVODNÍCI!B18:F69</f>
        <v>TJ Zora Praha</v>
      </c>
      <c r="C21" s="55" t="str">
        <f>ZÁVODNÍCI!C18:G69</f>
        <v>Trnka Tomáš</v>
      </c>
      <c r="D21" s="58" t="str">
        <f>ZÁVODNÍCI!D18:H69</f>
        <v>ost.</v>
      </c>
      <c r="E21" s="61" t="str">
        <f>ZÁVODNÍCI!E18:H69</f>
        <v>M</v>
      </c>
      <c r="F21" s="70"/>
      <c r="G21" s="71"/>
      <c r="H21" s="76"/>
      <c r="I21" s="64"/>
      <c r="J21" s="51"/>
    </row>
    <row r="22" spans="1:10" s="46" customFormat="1" ht="23.25" x14ac:dyDescent="0.35">
      <c r="A22" s="50">
        <f>ZÁVODNÍCI!A19:F70</f>
        <v>13</v>
      </c>
      <c r="B22" s="58" t="str">
        <f>ZÁVODNÍCI!B19:F70</f>
        <v>Neregistrovaný</v>
      </c>
      <c r="C22" s="55" t="str">
        <f>ZÁVODNÍCI!C19:G70</f>
        <v>Kucová Miroslava</v>
      </c>
      <c r="D22" s="58" t="str">
        <f>ZÁVODNÍCI!D19:H70</f>
        <v>ost.</v>
      </c>
      <c r="E22" s="61" t="str">
        <f>ZÁVODNÍCI!E19:H70</f>
        <v>Ž</v>
      </c>
      <c r="F22" s="70"/>
      <c r="G22" s="71"/>
      <c r="H22" s="76"/>
      <c r="I22" s="64"/>
      <c r="J22" s="51"/>
    </row>
    <row r="23" spans="1:10" s="46" customFormat="1" ht="23.25" x14ac:dyDescent="0.35">
      <c r="A23" s="50">
        <f>ZÁVODNÍCI!A20:F71</f>
        <v>14</v>
      </c>
      <c r="B23" s="58" t="str">
        <f>ZÁVODNÍCI!B20:F71</f>
        <v>TJ Zora Praha</v>
      </c>
      <c r="C23" s="55" t="str">
        <f>ZÁVODNÍCI!C20:G71</f>
        <v>Webr Matěj</v>
      </c>
      <c r="D23" s="58" t="str">
        <f>ZÁVODNÍCI!D20:H71</f>
        <v>ost.</v>
      </c>
      <c r="E23" s="61" t="str">
        <f>ZÁVODNÍCI!E20:H71</f>
        <v>M</v>
      </c>
      <c r="F23" s="70"/>
      <c r="G23" s="71"/>
      <c r="H23" s="76"/>
      <c r="I23" s="64"/>
      <c r="J23" s="51"/>
    </row>
    <row r="24" spans="1:10" s="46" customFormat="1" ht="23.25" x14ac:dyDescent="0.35">
      <c r="A24" s="50">
        <f>ZÁVODNÍCI!A21:F72</f>
        <v>15</v>
      </c>
      <c r="B24" s="58" t="str">
        <f>ZÁVODNÍCI!B21:F72</f>
        <v>TJ Zora Praha</v>
      </c>
      <c r="C24" s="55" t="str">
        <f>ZÁVODNÍCI!C21:G72</f>
        <v>Horský Zdeněk</v>
      </c>
      <c r="D24" s="58" t="str">
        <f>ZÁVODNÍCI!D21:H72</f>
        <v>ost.</v>
      </c>
      <c r="E24" s="61" t="str">
        <f>ZÁVODNÍCI!E21:H72</f>
        <v>M</v>
      </c>
      <c r="F24" s="70"/>
      <c r="G24" s="71"/>
      <c r="H24" s="76"/>
      <c r="I24" s="64"/>
      <c r="J24" s="51"/>
    </row>
    <row r="25" spans="1:10" s="46" customFormat="1" ht="23.25" x14ac:dyDescent="0.35">
      <c r="A25" s="50">
        <f>ZÁVODNÍCI!A22:F73</f>
        <v>16</v>
      </c>
      <c r="B25" s="58" t="str">
        <f>ZÁVODNÍCI!B22:F73</f>
        <v>TJ Zora Praha</v>
      </c>
      <c r="C25" s="55" t="str">
        <f>ZÁVODNÍCI!C22:G73</f>
        <v>Zeman Tomáš</v>
      </c>
      <c r="D25" s="58" t="str">
        <f>ZÁVODNÍCI!D22:H73</f>
        <v>ost.</v>
      </c>
      <c r="E25" s="61" t="str">
        <f>ZÁVODNÍCI!E22:H73</f>
        <v>M</v>
      </c>
      <c r="F25" s="70"/>
      <c r="G25" s="71"/>
      <c r="H25" s="76"/>
      <c r="I25" s="64"/>
      <c r="J25" s="51"/>
    </row>
    <row r="26" spans="1:10" s="46" customFormat="1" ht="23.25" x14ac:dyDescent="0.35">
      <c r="A26" s="50">
        <f>ZÁVODNÍCI!A23:F74</f>
        <v>17</v>
      </c>
      <c r="B26" s="58" t="str">
        <f>ZÁVODNÍCI!B23:F74</f>
        <v>Neregistrovaný</v>
      </c>
      <c r="C26" s="55" t="str">
        <f>ZÁVODNÍCI!C23:G74</f>
        <v>Žák Pavel</v>
      </c>
      <c r="D26" s="58" t="str">
        <f>ZÁVODNÍCI!D23:H74</f>
        <v>ost.</v>
      </c>
      <c r="E26" s="61" t="str">
        <f>ZÁVODNÍCI!E23:H74</f>
        <v>M</v>
      </c>
      <c r="F26" s="70"/>
      <c r="G26" s="71"/>
      <c r="H26" s="76"/>
      <c r="I26" s="64"/>
      <c r="J26" s="51"/>
    </row>
    <row r="27" spans="1:10" s="46" customFormat="1" ht="23.25" x14ac:dyDescent="0.35">
      <c r="A27" s="50">
        <f>ZÁVODNÍCI!A24:F75</f>
        <v>18</v>
      </c>
      <c r="B27" s="58" t="str">
        <f>ZÁVODNÍCI!B24:F75</f>
        <v>Tandem Brno</v>
      </c>
      <c r="C27" s="55" t="str">
        <f>ZÁVODNÍCI!C24:G75</f>
        <v>Stanieková Dana</v>
      </c>
      <c r="D27" s="58" t="str">
        <f>ZÁVODNÍCI!D24:H75</f>
        <v>B1</v>
      </c>
      <c r="E27" s="61" t="str">
        <f>ZÁVODNÍCI!E24:H75</f>
        <v>Ž</v>
      </c>
      <c r="F27" s="70"/>
      <c r="G27" s="71"/>
      <c r="H27" s="76"/>
      <c r="I27" s="64"/>
      <c r="J27" s="51"/>
    </row>
    <row r="28" spans="1:10" s="46" customFormat="1" ht="23.25" x14ac:dyDescent="0.35">
      <c r="A28" s="50">
        <f>ZÁVODNÍCI!A25:F76</f>
        <v>19</v>
      </c>
      <c r="B28" s="58" t="str">
        <f>ZÁVODNÍCI!B25:F76</f>
        <v>Tandem Brno</v>
      </c>
      <c r="C28" s="55" t="str">
        <f>ZÁVODNÍCI!C25:G76</f>
        <v>Staniek Igor</v>
      </c>
      <c r="D28" s="58" t="str">
        <f>ZÁVODNÍCI!D25:H76</f>
        <v>B2</v>
      </c>
      <c r="E28" s="61" t="str">
        <f>ZÁVODNÍCI!E25:H76</f>
        <v>M</v>
      </c>
      <c r="F28" s="70"/>
      <c r="G28" s="71"/>
      <c r="H28" s="76"/>
      <c r="I28" s="64"/>
      <c r="J28" s="51"/>
    </row>
    <row r="29" spans="1:10" s="46" customFormat="1" ht="23.25" x14ac:dyDescent="0.35">
      <c r="A29" s="50">
        <f>ZÁVODNÍCI!A26:F77</f>
        <v>20</v>
      </c>
      <c r="B29" s="58" t="str">
        <f>ZÁVODNÍCI!B26:F77</f>
        <v>Tandem Brno</v>
      </c>
      <c r="C29" s="55" t="str">
        <f>ZÁVODNÍCI!C26:G77</f>
        <v>Michelfeit Pavel</v>
      </c>
      <c r="D29" s="58" t="str">
        <f>ZÁVODNÍCI!D26:H77</f>
        <v>B1</v>
      </c>
      <c r="E29" s="61" t="str">
        <f>ZÁVODNÍCI!E26:H77</f>
        <v>M</v>
      </c>
      <c r="F29" s="70"/>
      <c r="G29" s="71"/>
      <c r="H29" s="76"/>
      <c r="I29" s="64"/>
      <c r="J29" s="51"/>
    </row>
    <row r="30" spans="1:10" s="46" customFormat="1" ht="23.25" x14ac:dyDescent="0.35">
      <c r="A30" s="50">
        <f>ZÁVODNÍCI!A27:F78</f>
        <v>21</v>
      </c>
      <c r="B30" s="58" t="str">
        <f>ZÁVODNÍCI!B27:F78</f>
        <v>Tandem Brno</v>
      </c>
      <c r="C30" s="55" t="str">
        <f>ZÁVODNÍCI!C27:G78</f>
        <v>David Pavel</v>
      </c>
      <c r="D30" s="58" t="str">
        <f>ZÁVODNÍCI!D27:H78</f>
        <v>B2</v>
      </c>
      <c r="E30" s="61" t="str">
        <f>ZÁVODNÍCI!E27:H78</f>
        <v>M</v>
      </c>
      <c r="F30" s="70"/>
      <c r="G30" s="71"/>
      <c r="H30" s="76"/>
      <c r="I30" s="64"/>
      <c r="J30" s="51"/>
    </row>
    <row r="31" spans="1:10" s="46" customFormat="1" ht="23.25" x14ac:dyDescent="0.35">
      <c r="A31" s="50">
        <f>ZÁVODNÍCI!A28:F79</f>
        <v>22</v>
      </c>
      <c r="B31" s="58" t="str">
        <f>ZÁVODNÍCI!B28:F79</f>
        <v>Tandem Brno</v>
      </c>
      <c r="C31" s="55" t="str">
        <f>ZÁVODNÍCI!C28:G79</f>
        <v>Kaplan Josef</v>
      </c>
      <c r="D31" s="58" t="str">
        <f>ZÁVODNÍCI!D28:H79</f>
        <v>B2</v>
      </c>
      <c r="E31" s="61" t="str">
        <f>ZÁVODNÍCI!E28:H79</f>
        <v>M</v>
      </c>
      <c r="F31" s="70"/>
      <c r="G31" s="71"/>
      <c r="H31" s="76"/>
      <c r="I31" s="64"/>
      <c r="J31" s="51"/>
    </row>
    <row r="32" spans="1:10" s="46" customFormat="1" ht="23.25" x14ac:dyDescent="0.35">
      <c r="A32" s="50">
        <f>ZÁVODNÍCI!A29:F80</f>
        <v>23</v>
      </c>
      <c r="B32" s="58" t="str">
        <f>ZÁVODNÍCI!B29:F80</f>
        <v>Tandem Brno</v>
      </c>
      <c r="C32" s="55" t="str">
        <f>ZÁVODNÍCI!C29:G80</f>
        <v>Klim Pavel</v>
      </c>
      <c r="D32" s="58" t="str">
        <f>ZÁVODNÍCI!D29:H80</f>
        <v>B2</v>
      </c>
      <c r="E32" s="61" t="str">
        <f>ZÁVODNÍCI!E29:H80</f>
        <v>M</v>
      </c>
      <c r="F32" s="70"/>
      <c r="G32" s="71"/>
      <c r="H32" s="76"/>
      <c r="I32" s="64"/>
      <c r="J32" s="51"/>
    </row>
    <row r="33" spans="1:10" s="46" customFormat="1" ht="23.25" x14ac:dyDescent="0.35">
      <c r="A33" s="50">
        <f>ZÁVODNÍCI!A30:F81</f>
        <v>24</v>
      </c>
      <c r="B33" s="58" t="str">
        <f>ZÁVODNÍCI!B30:F81</f>
        <v>Slavia Praha - OZP</v>
      </c>
      <c r="C33" s="55" t="str">
        <f>ZÁVODNÍCI!C30:G81</f>
        <v>Hurtová Ludmila</v>
      </c>
      <c r="D33" s="58" t="str">
        <f>ZÁVODNÍCI!D30:H81</f>
        <v>B3</v>
      </c>
      <c r="E33" s="61" t="str">
        <f>ZÁVODNÍCI!E30:H81</f>
        <v>Ž</v>
      </c>
      <c r="F33" s="70"/>
      <c r="G33" s="71"/>
      <c r="H33" s="76"/>
      <c r="I33" s="64"/>
      <c r="J33" s="51"/>
    </row>
    <row r="34" spans="1:10" s="46" customFormat="1" ht="23.25" x14ac:dyDescent="0.35">
      <c r="A34" s="50">
        <f>ZÁVODNÍCI!A31:F82</f>
        <v>25</v>
      </c>
      <c r="B34" s="58" t="str">
        <f>ZÁVODNÍCI!B31:F82</f>
        <v>Slavia Praha - OZP</v>
      </c>
      <c r="C34" s="55" t="str">
        <f>ZÁVODNÍCI!C31:G82</f>
        <v>Hlous Petr</v>
      </c>
      <c r="D34" s="58" t="str">
        <f>ZÁVODNÍCI!D31:H82</f>
        <v>B3</v>
      </c>
      <c r="E34" s="61" t="str">
        <f>ZÁVODNÍCI!E31:H82</f>
        <v>M</v>
      </c>
      <c r="F34" s="70"/>
      <c r="G34" s="71"/>
      <c r="H34" s="76"/>
      <c r="I34" s="64"/>
      <c r="J34" s="51"/>
    </row>
    <row r="35" spans="1:10" s="46" customFormat="1" ht="23.25" x14ac:dyDescent="0.35">
      <c r="A35" s="50">
        <f>ZÁVODNÍCI!A32:F83</f>
        <v>26</v>
      </c>
      <c r="B35" s="58" t="str">
        <f>ZÁVODNÍCI!B32:F83</f>
        <v>Slavia Praha - OZP</v>
      </c>
      <c r="C35" s="55" t="str">
        <f>ZÁVODNÍCI!C32:G83</f>
        <v>Macháčková Věra</v>
      </c>
      <c r="D35" s="58" t="str">
        <f>ZÁVODNÍCI!D32:H83</f>
        <v>B3</v>
      </c>
      <c r="E35" s="61" t="str">
        <f>ZÁVODNÍCI!E32:H83</f>
        <v>Ž</v>
      </c>
      <c r="F35" s="70"/>
      <c r="G35" s="71"/>
      <c r="H35" s="76"/>
      <c r="I35" s="64"/>
      <c r="J35" s="51"/>
    </row>
    <row r="36" spans="1:10" s="46" customFormat="1" ht="23.25" x14ac:dyDescent="0.35">
      <c r="A36" s="50">
        <f>ZÁVODNÍCI!A33:F84</f>
        <v>27</v>
      </c>
      <c r="B36" s="58" t="str">
        <f>ZÁVODNÍCI!B33:F84</f>
        <v>Slavia Praha - OZP</v>
      </c>
      <c r="C36" s="55" t="str">
        <f>ZÁVODNÍCI!C33:G84</f>
        <v>Macháček Karel</v>
      </c>
      <c r="D36" s="58" t="str">
        <f>ZÁVODNÍCI!D33:H84</f>
        <v>B2</v>
      </c>
      <c r="E36" s="61" t="str">
        <f>ZÁVODNÍCI!E33:H84</f>
        <v>M</v>
      </c>
      <c r="F36" s="70"/>
      <c r="G36" s="71"/>
      <c r="H36" s="76"/>
      <c r="I36" s="64"/>
      <c r="J36" s="51"/>
    </row>
    <row r="37" spans="1:10" s="46" customFormat="1" ht="23.25" x14ac:dyDescent="0.35">
      <c r="A37" s="50">
        <f>ZÁVODNÍCI!A34:F85</f>
        <v>28</v>
      </c>
      <c r="B37" s="58" t="str">
        <f>ZÁVODNÍCI!B34:F85</f>
        <v>Slavia Praha - OZP</v>
      </c>
      <c r="C37" s="55" t="str">
        <f>ZÁVODNÍCI!C34:G85</f>
        <v>Reichel Jiří</v>
      </c>
      <c r="D37" s="58" t="str">
        <f>ZÁVODNÍCI!D34:H85</f>
        <v>B2</v>
      </c>
      <c r="E37" s="61" t="str">
        <f>ZÁVODNÍCI!E34:H85</f>
        <v>M</v>
      </c>
      <c r="F37" s="70"/>
      <c r="G37" s="71"/>
      <c r="H37" s="76"/>
      <c r="I37" s="64"/>
      <c r="J37" s="51"/>
    </row>
    <row r="38" spans="1:10" s="46" customFormat="1" ht="23.25" x14ac:dyDescent="0.35">
      <c r="A38" s="50">
        <f>ZÁVODNÍCI!A35:F86</f>
        <v>29</v>
      </c>
      <c r="B38" s="58" t="str">
        <f>ZÁVODNÍCI!B35:F86</f>
        <v>Slavia Praha - OZP</v>
      </c>
      <c r="C38" s="55" t="str">
        <f>ZÁVODNÍCI!C35:G86</f>
        <v>Mrázková Jarmila</v>
      </c>
      <c r="D38" s="58" t="str">
        <f>ZÁVODNÍCI!D35:H86</f>
        <v>ost.</v>
      </c>
      <c r="E38" s="61" t="str">
        <f>ZÁVODNÍCI!E35:H86</f>
        <v>Ž</v>
      </c>
      <c r="F38" s="70"/>
      <c r="G38" s="71"/>
      <c r="H38" s="76"/>
      <c r="I38" s="64"/>
      <c r="J38" s="51"/>
    </row>
    <row r="39" spans="1:10" s="46" customFormat="1" ht="23.25" x14ac:dyDescent="0.35">
      <c r="A39" s="50">
        <f>ZÁVODNÍCI!A36:F87</f>
        <v>30</v>
      </c>
      <c r="B39" s="58" t="str">
        <f>ZÁVODNÍCI!B36:F87</f>
        <v>ASK Lovosice</v>
      </c>
      <c r="C39" s="55" t="str">
        <f>ZÁVODNÍCI!C36:G87</f>
        <v>Petrášová Hana</v>
      </c>
      <c r="D39" s="58" t="str">
        <f>ZÁVODNÍCI!D36:H87</f>
        <v>B3</v>
      </c>
      <c r="E39" s="61" t="str">
        <f>ZÁVODNÍCI!E36:H87</f>
        <v>Ž</v>
      </c>
      <c r="F39" s="70"/>
      <c r="G39" s="71"/>
      <c r="H39" s="76"/>
      <c r="I39" s="64"/>
      <c r="J39" s="51"/>
    </row>
    <row r="40" spans="1:10" s="46" customFormat="1" ht="23.25" x14ac:dyDescent="0.35">
      <c r="A40" s="50">
        <f>ZÁVODNÍCI!A37:F88</f>
        <v>31</v>
      </c>
      <c r="B40" s="58" t="str">
        <f>ZÁVODNÍCI!B37:F88</f>
        <v>ASK Lovosice</v>
      </c>
      <c r="C40" s="55" t="str">
        <f>ZÁVODNÍCI!C37:G88</f>
        <v>Krajíček Vladimír</v>
      </c>
      <c r="D40" s="58" t="str">
        <f>ZÁVODNÍCI!D37:H88</f>
        <v>B1</v>
      </c>
      <c r="E40" s="61" t="str">
        <f>ZÁVODNÍCI!E37:H88</f>
        <v>M</v>
      </c>
      <c r="F40" s="70"/>
      <c r="G40" s="71"/>
      <c r="H40" s="76"/>
      <c r="I40" s="64"/>
      <c r="J40" s="51"/>
    </row>
    <row r="41" spans="1:10" s="46" customFormat="1" ht="23.25" x14ac:dyDescent="0.35">
      <c r="A41" s="50">
        <f>ZÁVODNÍCI!A38:F89</f>
        <v>32</v>
      </c>
      <c r="B41" s="58" t="str">
        <f>ZÁVODNÍCI!B38:F89</f>
        <v>ASK Lovosice</v>
      </c>
      <c r="C41" s="55" t="str">
        <f>ZÁVODNÍCI!C38:G89</f>
        <v>Šamajová Kamila</v>
      </c>
      <c r="D41" s="58" t="str">
        <f>ZÁVODNÍCI!D38:H89</f>
        <v>B3</v>
      </c>
      <c r="E41" s="61" t="str">
        <f>ZÁVODNÍCI!E38:H89</f>
        <v>Ž</v>
      </c>
      <c r="F41" s="70"/>
      <c r="G41" s="71"/>
      <c r="H41" s="76"/>
      <c r="I41" s="64"/>
      <c r="J41" s="51"/>
    </row>
    <row r="42" spans="1:10" s="46" customFormat="1" ht="23.25" x14ac:dyDescent="0.35">
      <c r="A42" s="50">
        <f>ZÁVODNÍCI!A39:F90</f>
        <v>33</v>
      </c>
      <c r="B42" s="58" t="str">
        <f>ZÁVODNÍCI!B39:F90</f>
        <v>ASK Lovosice</v>
      </c>
      <c r="C42" s="55" t="str">
        <f>ZÁVODNÍCI!C39:G90</f>
        <v>Šourková Irena</v>
      </c>
      <c r="D42" s="58" t="str">
        <f>ZÁVODNÍCI!D39:H90</f>
        <v>B1</v>
      </c>
      <c r="E42" s="61" t="str">
        <f>ZÁVODNÍCI!E39:H90</f>
        <v>Ž</v>
      </c>
      <c r="F42" s="70"/>
      <c r="G42" s="71"/>
      <c r="H42" s="76"/>
      <c r="I42" s="64"/>
      <c r="J42" s="51"/>
    </row>
    <row r="43" spans="1:10" s="46" customFormat="1" ht="23.25" x14ac:dyDescent="0.35">
      <c r="A43" s="50">
        <f>ZÁVODNÍCI!A40:F91</f>
        <v>34</v>
      </c>
      <c r="B43" s="58" t="str">
        <f>ZÁVODNÍCI!B40:F91</f>
        <v>ASK Lovosice</v>
      </c>
      <c r="C43" s="55" t="str">
        <f>ZÁVODNÍCI!C40:G91</f>
        <v>Lendvay Josef</v>
      </c>
      <c r="D43" s="58" t="str">
        <f>ZÁVODNÍCI!D40:H91</f>
        <v>B1</v>
      </c>
      <c r="E43" s="61" t="str">
        <f>ZÁVODNÍCI!E40:H91</f>
        <v>M</v>
      </c>
      <c r="F43" s="70"/>
      <c r="G43" s="71"/>
      <c r="H43" s="76"/>
      <c r="I43" s="64"/>
      <c r="J43" s="51"/>
    </row>
    <row r="44" spans="1:10" s="46" customFormat="1" ht="23.25" x14ac:dyDescent="0.35">
      <c r="A44" s="50">
        <f>ZÁVODNÍCI!A41:F92</f>
        <v>35</v>
      </c>
      <c r="B44" s="58" t="str">
        <f>ZÁVODNÍCI!B41:F92</f>
        <v>ASK Lovosice</v>
      </c>
      <c r="C44" s="55" t="str">
        <f>ZÁVODNÍCI!C41:G92</f>
        <v>Aschenbrenner Petr</v>
      </c>
      <c r="D44" s="58" t="str">
        <f>ZÁVODNÍCI!D41:H92</f>
        <v>ost.</v>
      </c>
      <c r="E44" s="61" t="str">
        <f>ZÁVODNÍCI!E41:H92</f>
        <v>M</v>
      </c>
      <c r="F44" s="70"/>
      <c r="G44" s="71"/>
      <c r="H44" s="76"/>
      <c r="I44" s="64"/>
      <c r="J44" s="51"/>
    </row>
    <row r="45" spans="1:10" s="46" customFormat="1" ht="23.25" x14ac:dyDescent="0.35">
      <c r="A45" s="50">
        <f>ZÁVODNÍCI!A42:F93</f>
        <v>36</v>
      </c>
      <c r="B45" s="58" t="str">
        <f>ZÁVODNÍCI!B42:F93</f>
        <v>SK Handicap Zlín</v>
      </c>
      <c r="C45" s="55" t="str">
        <f>ZÁVODNÍCI!C42:G93</f>
        <v>Hradilová Helena</v>
      </c>
      <c r="D45" s="58" t="str">
        <f>ZÁVODNÍCI!D42:H93</f>
        <v>B3</v>
      </c>
      <c r="E45" s="61" t="str">
        <f>ZÁVODNÍCI!E42:H93</f>
        <v>Ž</v>
      </c>
      <c r="F45" s="70"/>
      <c r="G45" s="71"/>
      <c r="H45" s="76"/>
      <c r="I45" s="64"/>
      <c r="J45" s="51"/>
    </row>
    <row r="46" spans="1:10" s="46" customFormat="1" ht="23.25" x14ac:dyDescent="0.35">
      <c r="A46" s="50">
        <f>ZÁVODNÍCI!A43:F94</f>
        <v>37</v>
      </c>
      <c r="B46" s="58" t="str">
        <f>ZÁVODNÍCI!B43:F94</f>
        <v>SK Handicap Zlín</v>
      </c>
      <c r="C46" s="55" t="str">
        <f>ZÁVODNÍCI!C43:G94</f>
        <v>Hradil Milan</v>
      </c>
      <c r="D46" s="58" t="str">
        <f>ZÁVODNÍCI!D43:H94</f>
        <v>B1</v>
      </c>
      <c r="E46" s="61" t="str">
        <f>ZÁVODNÍCI!E43:H94</f>
        <v>M</v>
      </c>
      <c r="F46" s="70"/>
      <c r="G46" s="71"/>
      <c r="H46" s="76"/>
      <c r="I46" s="64"/>
      <c r="J46" s="51"/>
    </row>
    <row r="47" spans="1:10" s="46" customFormat="1" ht="23.25" x14ac:dyDescent="0.35">
      <c r="A47" s="50">
        <f>ZÁVODNÍCI!A44:F95</f>
        <v>38</v>
      </c>
      <c r="B47" s="58" t="str">
        <f>ZÁVODNÍCI!B44:F95</f>
        <v>SK Handicap Zlín</v>
      </c>
      <c r="C47" s="55" t="str">
        <f>ZÁVODNÍCI!C44:G95</f>
        <v>Hradil Zdeněk</v>
      </c>
      <c r="D47" s="58" t="str">
        <f>ZÁVODNÍCI!D44:H95</f>
        <v>B1</v>
      </c>
      <c r="E47" s="61" t="str">
        <f>ZÁVODNÍCI!E44:H95</f>
        <v>M</v>
      </c>
      <c r="F47" s="70"/>
      <c r="G47" s="71"/>
      <c r="H47" s="76"/>
      <c r="I47" s="64"/>
      <c r="J47" s="51"/>
    </row>
    <row r="48" spans="1:10" s="46" customFormat="1" ht="23.25" x14ac:dyDescent="0.35">
      <c r="A48" s="50">
        <f>ZÁVODNÍCI!A45:F96</f>
        <v>39</v>
      </c>
      <c r="B48" s="58" t="str">
        <f>ZÁVODNÍCI!B45:F96</f>
        <v>ASK Lovosice</v>
      </c>
      <c r="C48" s="55" t="str">
        <f>ZÁVODNÍCI!C45:G96</f>
        <v>Holeček Tadeáš</v>
      </c>
      <c r="D48" s="58" t="str">
        <f>ZÁVODNÍCI!D45:H96</f>
        <v>B2</v>
      </c>
      <c r="E48" s="61" t="str">
        <f>ZÁVODNÍCI!E45:H96</f>
        <v>M</v>
      </c>
      <c r="F48" s="70"/>
      <c r="G48" s="71"/>
      <c r="H48" s="76"/>
      <c r="I48" s="64"/>
      <c r="J48" s="51"/>
    </row>
    <row r="49" spans="1:10" s="46" customFormat="1" ht="23.25" x14ac:dyDescent="0.35">
      <c r="A49" s="50">
        <f>ZÁVODNÍCI!A46:F97</f>
        <v>40</v>
      </c>
      <c r="B49" s="58" t="str">
        <f>ZÁVODNÍCI!B46:F97</f>
        <v>Neregistrovaný</v>
      </c>
      <c r="C49" s="55" t="str">
        <f>ZÁVODNÍCI!C46:G97</f>
        <v>Doležal Karel</v>
      </c>
      <c r="D49" s="58" t="str">
        <f>ZÁVODNÍCI!D46:H97</f>
        <v>ost.</v>
      </c>
      <c r="E49" s="61" t="str">
        <f>ZÁVODNÍCI!E46:H97</f>
        <v>M</v>
      </c>
      <c r="F49" s="70"/>
      <c r="G49" s="71"/>
      <c r="H49" s="76"/>
      <c r="I49" s="64"/>
      <c r="J49" s="51"/>
    </row>
    <row r="50" spans="1:10" s="46" customFormat="1" ht="23.25" x14ac:dyDescent="0.35">
      <c r="A50" s="50">
        <f>ZÁVODNÍCI!A47:F98</f>
        <v>41</v>
      </c>
      <c r="B50" s="58" t="str">
        <f>ZÁVODNÍCI!B47:F98</f>
        <v>Neregistrovaný</v>
      </c>
      <c r="C50" s="55" t="str">
        <f>ZÁVODNÍCI!C47:G98</f>
        <v>Jelínek Kryštof</v>
      </c>
      <c r="D50" s="58" t="str">
        <f>ZÁVODNÍCI!D47:H98</f>
        <v>ost.</v>
      </c>
      <c r="E50" s="61" t="str">
        <f>ZÁVODNÍCI!E47:H98</f>
        <v>M</v>
      </c>
      <c r="F50" s="70"/>
      <c r="G50" s="71"/>
      <c r="H50" s="76"/>
      <c r="I50" s="64"/>
      <c r="J50" s="51"/>
    </row>
    <row r="51" spans="1:10" s="46" customFormat="1" ht="23.25" x14ac:dyDescent="0.35">
      <c r="A51" s="50">
        <f>ZÁVODNÍCI!A48:F99</f>
        <v>42</v>
      </c>
      <c r="B51" s="58" t="str">
        <f>ZÁVODNÍCI!B48:F99</f>
        <v>TJ Zora Praha</v>
      </c>
      <c r="C51" s="55" t="str">
        <f>ZÁVODNÍCI!C48:G99</f>
        <v>Polnarová Taťána</v>
      </c>
      <c r="D51" s="58" t="str">
        <f>ZÁVODNÍCI!D48:H99</f>
        <v>ost.</v>
      </c>
      <c r="E51" s="61" t="str">
        <f>ZÁVODNÍCI!E48:H99</f>
        <v>Ž</v>
      </c>
      <c r="F51" s="70"/>
      <c r="G51" s="71"/>
      <c r="H51" s="76"/>
      <c r="I51" s="64"/>
      <c r="J51" s="51"/>
    </row>
    <row r="52" spans="1:10" s="46" customFormat="1" ht="23.25" x14ac:dyDescent="0.35">
      <c r="A52" s="50">
        <f>ZÁVODNÍCI!A49:F100</f>
        <v>43</v>
      </c>
      <c r="B52" s="58" t="str">
        <f>ZÁVODNÍCI!B49:F100</f>
        <v>Neregistrovaný</v>
      </c>
      <c r="C52" s="55" t="str">
        <f>ZÁVODNÍCI!C49:G100</f>
        <v>Červenka Vojtěch</v>
      </c>
      <c r="D52" s="58" t="str">
        <f>ZÁVODNÍCI!D49:H100</f>
        <v>ost.</v>
      </c>
      <c r="E52" s="61" t="str">
        <f>ZÁVODNÍCI!E49:H100</f>
        <v>M</v>
      </c>
      <c r="F52" s="70"/>
      <c r="G52" s="71"/>
      <c r="H52" s="76"/>
      <c r="I52" s="64"/>
      <c r="J52" s="51"/>
    </row>
    <row r="53" spans="1:10" s="46" customFormat="1" ht="23.25" x14ac:dyDescent="0.35">
      <c r="A53" s="50">
        <f>ZÁVODNÍCI!A50:F101</f>
        <v>44</v>
      </c>
      <c r="B53" s="58">
        <f>ZÁVODNÍCI!B50:F101</f>
        <v>0</v>
      </c>
      <c r="C53" s="55">
        <f>ZÁVODNÍCI!C50:G101</f>
        <v>0</v>
      </c>
      <c r="D53" s="58">
        <f>ZÁVODNÍCI!D50:H101</f>
        <v>0</v>
      </c>
      <c r="E53" s="61">
        <f>ZÁVODNÍCI!E50:H101</f>
        <v>0</v>
      </c>
      <c r="F53" s="70"/>
      <c r="G53" s="71"/>
      <c r="H53" s="76"/>
      <c r="I53" s="64"/>
      <c r="J53" s="51"/>
    </row>
    <row r="54" spans="1:10" s="46" customFormat="1" ht="23.25" x14ac:dyDescent="0.35">
      <c r="A54" s="50">
        <f>ZÁVODNÍCI!A51:F102</f>
        <v>45</v>
      </c>
      <c r="B54" s="58">
        <f>ZÁVODNÍCI!B51:F102</f>
        <v>0</v>
      </c>
      <c r="C54" s="55">
        <f>ZÁVODNÍCI!C51:G102</f>
        <v>0</v>
      </c>
      <c r="D54" s="58">
        <f>ZÁVODNÍCI!D51:H102</f>
        <v>0</v>
      </c>
      <c r="E54" s="61">
        <f>ZÁVODNÍCI!E51:H102</f>
        <v>0</v>
      </c>
      <c r="F54" s="70"/>
      <c r="G54" s="71"/>
      <c r="H54" s="76"/>
      <c r="I54" s="64"/>
      <c r="J54" s="51"/>
    </row>
    <row r="55" spans="1:10" s="46" customFormat="1" ht="23.25" x14ac:dyDescent="0.35">
      <c r="A55" s="50">
        <f>ZÁVODNÍCI!A52:F103</f>
        <v>46</v>
      </c>
      <c r="B55" s="58">
        <f>ZÁVODNÍCI!B52:F103</f>
        <v>0</v>
      </c>
      <c r="C55" s="55">
        <f>ZÁVODNÍCI!C52:G103</f>
        <v>0</v>
      </c>
      <c r="D55" s="58">
        <f>ZÁVODNÍCI!D52:H103</f>
        <v>0</v>
      </c>
      <c r="E55" s="61">
        <f>ZÁVODNÍCI!E52:H103</f>
        <v>0</v>
      </c>
      <c r="F55" s="70"/>
      <c r="G55" s="71"/>
      <c r="H55" s="76"/>
      <c r="I55" s="64"/>
      <c r="J55" s="51"/>
    </row>
    <row r="56" spans="1:10" s="46" customFormat="1" ht="23.25" x14ac:dyDescent="0.35">
      <c r="A56" s="50">
        <f>ZÁVODNÍCI!A53:F104</f>
        <v>47</v>
      </c>
      <c r="B56" s="58">
        <f>ZÁVODNÍCI!B53:F104</f>
        <v>0</v>
      </c>
      <c r="C56" s="55">
        <f>ZÁVODNÍCI!C53:G104</f>
        <v>0</v>
      </c>
      <c r="D56" s="58">
        <f>ZÁVODNÍCI!D53:H104</f>
        <v>0</v>
      </c>
      <c r="E56" s="61">
        <f>ZÁVODNÍCI!E53:H104</f>
        <v>0</v>
      </c>
      <c r="F56" s="70"/>
      <c r="G56" s="71"/>
      <c r="H56" s="76"/>
      <c r="I56" s="64"/>
      <c r="J56" s="51"/>
    </row>
    <row r="57" spans="1:10" s="46" customFormat="1" ht="23.25" x14ac:dyDescent="0.35">
      <c r="A57" s="50">
        <f>ZÁVODNÍCI!A54:F105</f>
        <v>48</v>
      </c>
      <c r="B57" s="58">
        <f>ZÁVODNÍCI!B54:F105</f>
        <v>0</v>
      </c>
      <c r="C57" s="55">
        <f>ZÁVODNÍCI!C54:G105</f>
        <v>0</v>
      </c>
      <c r="D57" s="58">
        <f>ZÁVODNÍCI!D54:H105</f>
        <v>0</v>
      </c>
      <c r="E57" s="61">
        <f>ZÁVODNÍCI!E54:H105</f>
        <v>0</v>
      </c>
      <c r="F57" s="70"/>
      <c r="G57" s="71"/>
      <c r="H57" s="76"/>
      <c r="I57" s="64"/>
      <c r="J57" s="51"/>
    </row>
    <row r="58" spans="1:10" s="46" customFormat="1" ht="23.25" x14ac:dyDescent="0.35">
      <c r="A58" s="50">
        <f>ZÁVODNÍCI!A55:F106</f>
        <v>49</v>
      </c>
      <c r="B58" s="58">
        <f>ZÁVODNÍCI!B55:F106</f>
        <v>0</v>
      </c>
      <c r="C58" s="55">
        <f>ZÁVODNÍCI!C55:G106</f>
        <v>0</v>
      </c>
      <c r="D58" s="58">
        <f>ZÁVODNÍCI!D55:H106</f>
        <v>0</v>
      </c>
      <c r="E58" s="61">
        <f>ZÁVODNÍCI!E55:H106</f>
        <v>0</v>
      </c>
      <c r="F58" s="70"/>
      <c r="G58" s="71"/>
      <c r="H58" s="76"/>
      <c r="I58" s="64"/>
      <c r="J58" s="51"/>
    </row>
    <row r="59" spans="1:10" s="46" customFormat="1" ht="24" thickBot="1" x14ac:dyDescent="0.4">
      <c r="A59" s="52">
        <f>ZÁVODNÍCI!A56:F107</f>
        <v>50</v>
      </c>
      <c r="B59" s="59">
        <f>ZÁVODNÍCI!B56:F107</f>
        <v>0</v>
      </c>
      <c r="C59" s="56">
        <f>ZÁVODNÍCI!C56:G107</f>
        <v>0</v>
      </c>
      <c r="D59" s="59">
        <f>ZÁVODNÍCI!D56:H107</f>
        <v>0</v>
      </c>
      <c r="E59" s="62">
        <f>ZÁVODNÍCI!E56:H107</f>
        <v>0</v>
      </c>
      <c r="F59" s="72"/>
      <c r="G59" s="73"/>
      <c r="H59" s="77"/>
      <c r="I59" s="65"/>
      <c r="J59" s="53"/>
    </row>
  </sheetData>
  <pageMargins left="0.25" right="0.25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50"/>
  <sheetViews>
    <sheetView zoomScale="130" zoomScaleNormal="130" workbookViewId="0">
      <selection activeCell="H50" sqref="A10:H50"/>
    </sheetView>
  </sheetViews>
  <sheetFormatPr defaultRowHeight="15" x14ac:dyDescent="0.25"/>
  <cols>
    <col min="1" max="1" width="6" style="9" customWidth="1"/>
    <col min="2" max="2" width="15.28515625" style="11" customWidth="1"/>
    <col min="3" max="3" width="19" style="11" bestFit="1" customWidth="1"/>
    <col min="4" max="4" width="5" customWidth="1"/>
    <col min="5" max="5" width="4.140625" style="9" customWidth="1"/>
    <col min="6" max="6" width="6.85546875" customWidth="1"/>
    <col min="7" max="7" width="7" customWidth="1"/>
    <col min="8" max="8" width="6.85546875" customWidth="1"/>
    <col min="9" max="9" width="7.42578125" customWidth="1"/>
    <col min="10" max="10" width="8.42578125" customWidth="1"/>
  </cols>
  <sheetData>
    <row r="1" spans="1:10" ht="3.75" customHeight="1" x14ac:dyDescent="0.25"/>
    <row r="2" spans="1:10" x14ac:dyDescent="0.25">
      <c r="A2" s="11" t="str">
        <f>'Titulní strana'!A2:E2</f>
        <v>Název soutěže: Benešovská hvězda</v>
      </c>
    </row>
    <row r="3" spans="1:10" x14ac:dyDescent="0.25">
      <c r="A3" s="11" t="str">
        <f>'Titulní strana'!A3:E3</f>
        <v>Datum: 15. 2. 2025</v>
      </c>
    </row>
    <row r="4" spans="1:10" ht="4.5" customHeight="1" x14ac:dyDescent="0.25"/>
    <row r="5" spans="1:10" ht="12" customHeight="1" x14ac:dyDescent="0.25">
      <c r="A5" s="10" t="s">
        <v>41</v>
      </c>
      <c r="B5" s="13"/>
      <c r="C5" s="13" t="s">
        <v>105</v>
      </c>
      <c r="D5" s="8"/>
      <c r="E5" s="10"/>
    </row>
    <row r="6" spans="1:10" ht="4.5" customHeight="1" x14ac:dyDescent="0.25"/>
    <row r="7" spans="1:10" x14ac:dyDescent="0.25">
      <c r="A7" s="26" t="s">
        <v>43</v>
      </c>
    </row>
    <row r="8" spans="1:10" ht="4.5" customHeight="1" thickBot="1" x14ac:dyDescent="0.3"/>
    <row r="9" spans="1:10" s="15" customFormat="1" ht="12.75" thickBot="1" x14ac:dyDescent="0.25">
      <c r="A9" s="100" t="s">
        <v>44</v>
      </c>
      <c r="B9" s="101" t="s">
        <v>45</v>
      </c>
      <c r="C9" s="101" t="s">
        <v>46</v>
      </c>
      <c r="D9" s="102" t="s">
        <v>47</v>
      </c>
      <c r="E9" s="103" t="s">
        <v>40</v>
      </c>
      <c r="F9" s="102" t="s">
        <v>49</v>
      </c>
      <c r="G9" s="102" t="s">
        <v>50</v>
      </c>
      <c r="H9" s="104" t="s">
        <v>51</v>
      </c>
      <c r="I9" s="102" t="s">
        <v>80</v>
      </c>
      <c r="J9" s="105" t="s">
        <v>80</v>
      </c>
    </row>
    <row r="10" spans="1:10" x14ac:dyDescent="0.25">
      <c r="A10" s="132">
        <v>1</v>
      </c>
      <c r="B10" s="133" t="str">
        <f>ZÁVODNÍCI!B11</f>
        <v>TJ Zora Praha</v>
      </c>
      <c r="C10" s="133" t="str">
        <f>ZÁVODNÍCI!C11</f>
        <v>Novotný Karel</v>
      </c>
      <c r="D10" s="133" t="str">
        <f>ZÁVODNÍCI!D11</f>
        <v>B3</v>
      </c>
      <c r="E10" s="145" t="str">
        <f>ZÁVODNÍCI!E11</f>
        <v>M</v>
      </c>
      <c r="F10" s="134">
        <f>ZÁVODNÍCI!G11</f>
        <v>102.2</v>
      </c>
      <c r="G10" s="134">
        <f>ZÁVODNÍCI!H11</f>
        <v>99.5</v>
      </c>
      <c r="H10" s="135">
        <f t="shared" ref="H10:H50" si="0">F10+G10</f>
        <v>201.7</v>
      </c>
      <c r="I10" s="136"/>
      <c r="J10" s="99" t="s">
        <v>81</v>
      </c>
    </row>
    <row r="11" spans="1:10" x14ac:dyDescent="0.25">
      <c r="A11" s="21">
        <v>2</v>
      </c>
      <c r="B11" s="20" t="str">
        <f>ZÁVODNÍCI!B46</f>
        <v>SK Handicap Zlín</v>
      </c>
      <c r="C11" s="20" t="str">
        <f>ZÁVODNÍCI!C46</f>
        <v>Hradil Milan</v>
      </c>
      <c r="D11" s="20" t="str">
        <f>ZÁVODNÍCI!D46</f>
        <v>B1</v>
      </c>
      <c r="E11" s="19" t="str">
        <f>ZÁVODNÍCI!E46</f>
        <v>M</v>
      </c>
      <c r="F11" s="42">
        <f>ZÁVODNÍCI!G46</f>
        <v>103.2</v>
      </c>
      <c r="G11" s="42">
        <f>ZÁVODNÍCI!H46</f>
        <v>98.1</v>
      </c>
      <c r="H11" s="79">
        <f t="shared" si="0"/>
        <v>201.3</v>
      </c>
      <c r="I11" s="24">
        <f>H11-H10</f>
        <v>-0.39999999999997726</v>
      </c>
      <c r="J11" s="32">
        <f>H11-$H$10</f>
        <v>-0.39999999999997726</v>
      </c>
    </row>
    <row r="12" spans="1:10" x14ac:dyDescent="0.25">
      <c r="A12" s="21">
        <v>3</v>
      </c>
      <c r="B12" s="20" t="str">
        <f>ZÁVODNÍCI!B48</f>
        <v>ASK Lovosice</v>
      </c>
      <c r="C12" s="20" t="str">
        <f>ZÁVODNÍCI!C48</f>
        <v>Holeček Tadeáš</v>
      </c>
      <c r="D12" s="20" t="str">
        <f>ZÁVODNÍCI!D48</f>
        <v>B2</v>
      </c>
      <c r="E12" s="19" t="str">
        <f>ZÁVODNÍCI!E48</f>
        <v>M</v>
      </c>
      <c r="F12" s="42">
        <f>ZÁVODNÍCI!G48</f>
        <v>98.9</v>
      </c>
      <c r="G12" s="42">
        <f>ZÁVODNÍCI!H48</f>
        <v>99.9</v>
      </c>
      <c r="H12" s="79">
        <f t="shared" si="0"/>
        <v>198.8</v>
      </c>
      <c r="I12" s="24">
        <f t="shared" ref="I12:I50" si="1">H12-H11</f>
        <v>-2.5</v>
      </c>
      <c r="J12" s="32">
        <f t="shared" ref="J12:J50" si="2">H12-$H$10</f>
        <v>-2.8999999999999773</v>
      </c>
    </row>
    <row r="13" spans="1:10" x14ac:dyDescent="0.25">
      <c r="A13" s="21">
        <v>4</v>
      </c>
      <c r="B13" s="20" t="str">
        <f>ZÁVODNÍCI!B42</f>
        <v>ASK Lovosice</v>
      </c>
      <c r="C13" s="20" t="str">
        <f>ZÁVODNÍCI!C42</f>
        <v>Šourková Irena</v>
      </c>
      <c r="D13" s="20" t="str">
        <f>ZÁVODNÍCI!D42</f>
        <v>B1</v>
      </c>
      <c r="E13" s="19" t="str">
        <f>ZÁVODNÍCI!E42</f>
        <v>Ž</v>
      </c>
      <c r="F13" s="42">
        <f>ZÁVODNÍCI!G42</f>
        <v>100.1</v>
      </c>
      <c r="G13" s="42">
        <f>ZÁVODNÍCI!H42</f>
        <v>96.5</v>
      </c>
      <c r="H13" s="79">
        <f t="shared" si="0"/>
        <v>196.6</v>
      </c>
      <c r="I13" s="24">
        <f t="shared" si="1"/>
        <v>-2.2000000000000171</v>
      </c>
      <c r="J13" s="32">
        <f t="shared" si="2"/>
        <v>-5.0999999999999943</v>
      </c>
    </row>
    <row r="14" spans="1:10" x14ac:dyDescent="0.25">
      <c r="A14" s="21">
        <v>5</v>
      </c>
      <c r="B14" s="20" t="str">
        <f>ZÁVODNÍCI!B29</f>
        <v>Tandem Brno</v>
      </c>
      <c r="C14" s="20" t="str">
        <f>ZÁVODNÍCI!C29</f>
        <v>Michelfeit Pavel</v>
      </c>
      <c r="D14" s="20" t="str">
        <f>ZÁVODNÍCI!D29</f>
        <v>B1</v>
      </c>
      <c r="E14" s="19" t="str">
        <f>ZÁVODNÍCI!E29</f>
        <v>M</v>
      </c>
      <c r="F14" s="42">
        <f>ZÁVODNÍCI!G29</f>
        <v>95.9</v>
      </c>
      <c r="G14" s="42">
        <f>ZÁVODNÍCI!H29</f>
        <v>99.6</v>
      </c>
      <c r="H14" s="79">
        <f t="shared" si="0"/>
        <v>195.5</v>
      </c>
      <c r="I14" s="24">
        <f t="shared" si="1"/>
        <v>-1.0999999999999943</v>
      </c>
      <c r="J14" s="32">
        <f t="shared" si="2"/>
        <v>-6.1999999999999886</v>
      </c>
    </row>
    <row r="15" spans="1:10" x14ac:dyDescent="0.25">
      <c r="A15" s="21">
        <v>6</v>
      </c>
      <c r="B15" s="20" t="str">
        <f>ZÁVODNÍCI!B32</f>
        <v>Tandem Brno</v>
      </c>
      <c r="C15" s="20" t="str">
        <f>ZÁVODNÍCI!C32</f>
        <v>Klim Pavel</v>
      </c>
      <c r="D15" s="20" t="str">
        <f>ZÁVODNÍCI!D32</f>
        <v>B2</v>
      </c>
      <c r="E15" s="19" t="str">
        <f>ZÁVODNÍCI!E32</f>
        <v>M</v>
      </c>
      <c r="F15" s="42">
        <f>ZÁVODNÍCI!G32</f>
        <v>95</v>
      </c>
      <c r="G15" s="42">
        <f>ZÁVODNÍCI!H32</f>
        <v>100.1</v>
      </c>
      <c r="H15" s="79">
        <f t="shared" si="0"/>
        <v>195.1</v>
      </c>
      <c r="I15" s="24">
        <f t="shared" si="1"/>
        <v>-0.40000000000000568</v>
      </c>
      <c r="J15" s="32">
        <f t="shared" si="2"/>
        <v>-6.5999999999999943</v>
      </c>
    </row>
    <row r="16" spans="1:10" x14ac:dyDescent="0.25">
      <c r="A16" s="21">
        <v>7</v>
      </c>
      <c r="B16" s="20" t="str">
        <f>ZÁVODNÍCI!B21</f>
        <v>TJ Zora Praha</v>
      </c>
      <c r="C16" s="20" t="str">
        <f>ZÁVODNÍCI!C21</f>
        <v>Trnka Tomáš</v>
      </c>
      <c r="D16" s="20" t="str">
        <f>ZÁVODNÍCI!D21</f>
        <v>ost.</v>
      </c>
      <c r="E16" s="19" t="str">
        <f>ZÁVODNÍCI!E21</f>
        <v>M</v>
      </c>
      <c r="F16" s="42">
        <f>ZÁVODNÍCI!G21</f>
        <v>98</v>
      </c>
      <c r="G16" s="42">
        <f>ZÁVODNÍCI!H21</f>
        <v>95.9</v>
      </c>
      <c r="H16" s="79">
        <f t="shared" si="0"/>
        <v>193.9</v>
      </c>
      <c r="I16" s="24">
        <f t="shared" si="1"/>
        <v>-1.1999999999999886</v>
      </c>
      <c r="J16" s="32">
        <f t="shared" si="2"/>
        <v>-7.7999999999999829</v>
      </c>
    </row>
    <row r="17" spans="1:10" x14ac:dyDescent="0.25">
      <c r="A17" s="21">
        <v>8</v>
      </c>
      <c r="B17" s="20" t="str">
        <f>ZÁVODNÍCI!B15</f>
        <v>TJ Zora Praha</v>
      </c>
      <c r="C17" s="20" t="str">
        <f>ZÁVODNÍCI!C15</f>
        <v>Policarová Martina</v>
      </c>
      <c r="D17" s="20" t="str">
        <f>ZÁVODNÍCI!D15</f>
        <v>B3</v>
      </c>
      <c r="E17" s="19" t="str">
        <f>ZÁVODNÍCI!E15</f>
        <v>Ž</v>
      </c>
      <c r="F17" s="42">
        <f>ZÁVODNÍCI!G15</f>
        <v>100</v>
      </c>
      <c r="G17" s="42">
        <f>ZÁVODNÍCI!H15</f>
        <v>92.1</v>
      </c>
      <c r="H17" s="79">
        <f t="shared" si="0"/>
        <v>192.1</v>
      </c>
      <c r="I17" s="24">
        <f t="shared" si="1"/>
        <v>-1.8000000000000114</v>
      </c>
      <c r="J17" s="32">
        <f t="shared" si="2"/>
        <v>-9.5999999999999943</v>
      </c>
    </row>
    <row r="18" spans="1:10" x14ac:dyDescent="0.25">
      <c r="A18" s="21">
        <v>9</v>
      </c>
      <c r="B18" s="20" t="str">
        <f>ZÁVODNÍCI!B34</f>
        <v>Slavia Praha - OZP</v>
      </c>
      <c r="C18" s="20" t="str">
        <f>ZÁVODNÍCI!C34</f>
        <v>Hlous Petr</v>
      </c>
      <c r="D18" s="20" t="str">
        <f>ZÁVODNÍCI!D34</f>
        <v>B3</v>
      </c>
      <c r="E18" s="19" t="str">
        <f>ZÁVODNÍCI!E34</f>
        <v>M</v>
      </c>
      <c r="F18" s="42">
        <f>ZÁVODNÍCI!G34</f>
        <v>97.5</v>
      </c>
      <c r="G18" s="42">
        <f>ZÁVODNÍCI!H34</f>
        <v>93.8</v>
      </c>
      <c r="H18" s="79">
        <f t="shared" si="0"/>
        <v>191.3</v>
      </c>
      <c r="I18" s="24">
        <f t="shared" si="1"/>
        <v>-0.79999999999998295</v>
      </c>
      <c r="J18" s="32">
        <f t="shared" si="2"/>
        <v>-10.399999999999977</v>
      </c>
    </row>
    <row r="19" spans="1:10" x14ac:dyDescent="0.25">
      <c r="A19" s="21">
        <v>10</v>
      </c>
      <c r="B19" s="20" t="str">
        <f>ZÁVODNÍCI!B36</f>
        <v>Slavia Praha - OZP</v>
      </c>
      <c r="C19" s="20" t="str">
        <f>ZÁVODNÍCI!C36</f>
        <v>Macháček Karel</v>
      </c>
      <c r="D19" s="20" t="str">
        <f>ZÁVODNÍCI!D36</f>
        <v>B2</v>
      </c>
      <c r="E19" s="19" t="str">
        <f>ZÁVODNÍCI!E36</f>
        <v>M</v>
      </c>
      <c r="F19" s="42">
        <f>ZÁVODNÍCI!G36</f>
        <v>92.4</v>
      </c>
      <c r="G19" s="42">
        <f>ZÁVODNÍCI!H36</f>
        <v>97.7</v>
      </c>
      <c r="H19" s="79">
        <f t="shared" si="0"/>
        <v>190.10000000000002</v>
      </c>
      <c r="I19" s="24">
        <f t="shared" si="1"/>
        <v>-1.1999999999999886</v>
      </c>
      <c r="J19" s="32">
        <f t="shared" si="2"/>
        <v>-11.599999999999966</v>
      </c>
    </row>
    <row r="20" spans="1:10" x14ac:dyDescent="0.25">
      <c r="A20" s="21">
        <v>11</v>
      </c>
      <c r="B20" s="20" t="str">
        <f>ZÁVODNÍCI!B23</f>
        <v>TJ Zora Praha</v>
      </c>
      <c r="C20" s="20" t="str">
        <f>ZÁVODNÍCI!C23</f>
        <v>Webr Matěj</v>
      </c>
      <c r="D20" s="20" t="str">
        <f>ZÁVODNÍCI!D23</f>
        <v>ost.</v>
      </c>
      <c r="E20" s="19" t="str">
        <f>ZÁVODNÍCI!E23</f>
        <v>M</v>
      </c>
      <c r="F20" s="42">
        <f>ZÁVODNÍCI!G23</f>
        <v>97.4</v>
      </c>
      <c r="G20" s="42">
        <f>ZÁVODNÍCI!H23</f>
        <v>92.6</v>
      </c>
      <c r="H20" s="79">
        <f t="shared" si="0"/>
        <v>190</v>
      </c>
      <c r="I20" s="24">
        <f t="shared" si="1"/>
        <v>-0.10000000000002274</v>
      </c>
      <c r="J20" s="32">
        <f t="shared" si="2"/>
        <v>-11.699999999999989</v>
      </c>
    </row>
    <row r="21" spans="1:10" x14ac:dyDescent="0.25">
      <c r="A21" s="21">
        <v>12</v>
      </c>
      <c r="B21" s="20" t="str">
        <f>ZÁVODNÍCI!B26</f>
        <v>Neregistrovaný</v>
      </c>
      <c r="C21" s="20" t="str">
        <f>ZÁVODNÍCI!C26</f>
        <v>Žák Pavel</v>
      </c>
      <c r="D21" s="20" t="str">
        <f>ZÁVODNÍCI!D26</f>
        <v>ost.</v>
      </c>
      <c r="E21" s="19" t="str">
        <f>ZÁVODNÍCI!E26</f>
        <v>M</v>
      </c>
      <c r="F21" s="42">
        <f>ZÁVODNÍCI!G26</f>
        <v>95.3</v>
      </c>
      <c r="G21" s="42">
        <f>ZÁVODNÍCI!H26</f>
        <v>94.3</v>
      </c>
      <c r="H21" s="79">
        <f t="shared" si="0"/>
        <v>189.6</v>
      </c>
      <c r="I21" s="24">
        <f t="shared" si="1"/>
        <v>-0.40000000000000568</v>
      </c>
      <c r="J21" s="32">
        <f t="shared" si="2"/>
        <v>-12.099999999999994</v>
      </c>
    </row>
    <row r="22" spans="1:10" x14ac:dyDescent="0.25">
      <c r="A22" s="21">
        <v>13</v>
      </c>
      <c r="B22" s="20" t="str">
        <f>ZÁVODNÍCI!B43</f>
        <v>ASK Lovosice</v>
      </c>
      <c r="C22" s="20" t="str">
        <f>ZÁVODNÍCI!C43</f>
        <v>Lendvay Josef</v>
      </c>
      <c r="D22" s="20" t="str">
        <f>ZÁVODNÍCI!D43</f>
        <v>B1</v>
      </c>
      <c r="E22" s="19" t="str">
        <f>ZÁVODNÍCI!E43</f>
        <v>M</v>
      </c>
      <c r="F22" s="42">
        <f>ZÁVODNÍCI!G43</f>
        <v>96.5</v>
      </c>
      <c r="G22" s="42">
        <f>ZÁVODNÍCI!H43</f>
        <v>92.1</v>
      </c>
      <c r="H22" s="79">
        <f t="shared" si="0"/>
        <v>188.6</v>
      </c>
      <c r="I22" s="24">
        <f t="shared" si="1"/>
        <v>-1</v>
      </c>
      <c r="J22" s="32">
        <f t="shared" si="2"/>
        <v>-13.099999999999994</v>
      </c>
    </row>
    <row r="23" spans="1:10" x14ac:dyDescent="0.25">
      <c r="A23" s="21">
        <v>14</v>
      </c>
      <c r="B23" s="20" t="str">
        <f>ZÁVODNÍCI!B19</f>
        <v>TJ Zora Praha</v>
      </c>
      <c r="C23" s="20" t="str">
        <f>ZÁVODNÍCI!C19</f>
        <v>Tulej Pavel</v>
      </c>
      <c r="D23" s="20" t="str">
        <f>ZÁVODNÍCI!D19</f>
        <v>B2</v>
      </c>
      <c r="E23" s="19" t="str">
        <f>ZÁVODNÍCI!E19</f>
        <v>M</v>
      </c>
      <c r="F23" s="42">
        <f>ZÁVODNÍCI!G19</f>
        <v>98.3</v>
      </c>
      <c r="G23" s="42">
        <f>ZÁVODNÍCI!H19</f>
        <v>89.5</v>
      </c>
      <c r="H23" s="79">
        <f t="shared" si="0"/>
        <v>187.8</v>
      </c>
      <c r="I23" s="24">
        <f t="shared" si="1"/>
        <v>-0.79999999999998295</v>
      </c>
      <c r="J23" s="32">
        <f t="shared" si="2"/>
        <v>-13.899999999999977</v>
      </c>
    </row>
    <row r="24" spans="1:10" x14ac:dyDescent="0.25">
      <c r="A24" s="21">
        <v>15</v>
      </c>
      <c r="B24" s="20" t="str">
        <f>ZÁVODNÍCI!B40</f>
        <v>ASK Lovosice</v>
      </c>
      <c r="C24" s="20" t="str">
        <f>ZÁVODNÍCI!C40</f>
        <v>Krajíček Vladimír</v>
      </c>
      <c r="D24" s="20" t="str">
        <f>ZÁVODNÍCI!D40</f>
        <v>B1</v>
      </c>
      <c r="E24" s="19" t="str">
        <f>ZÁVODNÍCI!E40</f>
        <v>M</v>
      </c>
      <c r="F24" s="42">
        <f>ZÁVODNÍCI!G40</f>
        <v>94.1</v>
      </c>
      <c r="G24" s="42">
        <f>ZÁVODNÍCI!H40</f>
        <v>93.5</v>
      </c>
      <c r="H24" s="79">
        <f t="shared" si="0"/>
        <v>187.6</v>
      </c>
      <c r="I24" s="24">
        <f t="shared" si="1"/>
        <v>-0.20000000000001705</v>
      </c>
      <c r="J24" s="32">
        <f t="shared" si="2"/>
        <v>-14.099999999999994</v>
      </c>
    </row>
    <row r="25" spans="1:10" x14ac:dyDescent="0.25">
      <c r="A25" s="21" t="s">
        <v>117</v>
      </c>
      <c r="B25" s="20" t="str">
        <f>ZÁVODNÍCI!B10</f>
        <v>TJ Zora Praha</v>
      </c>
      <c r="C25" s="20" t="str">
        <f>ZÁVODNÍCI!C10</f>
        <v>Pechová Eva</v>
      </c>
      <c r="D25" s="20" t="str">
        <f>ZÁVODNÍCI!D10</f>
        <v>B1</v>
      </c>
      <c r="E25" s="19" t="str">
        <f>ZÁVODNÍCI!E10</f>
        <v>Ž</v>
      </c>
      <c r="F25" s="42">
        <f>ZÁVODNÍCI!G10</f>
        <v>94.3</v>
      </c>
      <c r="G25" s="42">
        <f>ZÁVODNÍCI!H10</f>
        <v>92.4</v>
      </c>
      <c r="H25" s="79">
        <f t="shared" si="0"/>
        <v>186.7</v>
      </c>
      <c r="I25" s="24">
        <f t="shared" si="1"/>
        <v>-0.90000000000000568</v>
      </c>
      <c r="J25" s="32">
        <f t="shared" si="2"/>
        <v>-15</v>
      </c>
    </row>
    <row r="26" spans="1:10" x14ac:dyDescent="0.25">
      <c r="A26" s="21" t="s">
        <v>117</v>
      </c>
      <c r="B26" s="20" t="str">
        <f>ZÁVODNÍCI!B30</f>
        <v>Tandem Brno</v>
      </c>
      <c r="C26" s="20" t="str">
        <f>ZÁVODNÍCI!C30</f>
        <v>David Pavel</v>
      </c>
      <c r="D26" s="20" t="str">
        <f>ZÁVODNÍCI!D30</f>
        <v>B2</v>
      </c>
      <c r="E26" s="19" t="str">
        <f>ZÁVODNÍCI!E30</f>
        <v>M</v>
      </c>
      <c r="F26" s="42">
        <f>ZÁVODNÍCI!G30</f>
        <v>93.9</v>
      </c>
      <c r="G26" s="42">
        <f>ZÁVODNÍCI!H30</f>
        <v>92.8</v>
      </c>
      <c r="H26" s="79">
        <f t="shared" si="0"/>
        <v>186.7</v>
      </c>
      <c r="I26" s="24">
        <f t="shared" si="1"/>
        <v>0</v>
      </c>
      <c r="J26" s="32">
        <f t="shared" si="2"/>
        <v>-15</v>
      </c>
    </row>
    <row r="27" spans="1:10" x14ac:dyDescent="0.25">
      <c r="A27" s="21">
        <v>18</v>
      </c>
      <c r="B27" s="20" t="str">
        <f>ZÁVODNÍCI!B12</f>
        <v>TJ Zora Praha</v>
      </c>
      <c r="C27" s="20" t="str">
        <f>ZÁVODNÍCI!C12</f>
        <v>Duchoňová Zuzana</v>
      </c>
      <c r="D27" s="20" t="str">
        <f>ZÁVODNÍCI!D12</f>
        <v>B1</v>
      </c>
      <c r="E27" s="19" t="str">
        <f>ZÁVODNÍCI!E12</f>
        <v>Ž</v>
      </c>
      <c r="F27" s="42">
        <f>ZÁVODNÍCI!G12</f>
        <v>97.9</v>
      </c>
      <c r="G27" s="42">
        <f>ZÁVODNÍCI!H12</f>
        <v>88.1</v>
      </c>
      <c r="H27" s="79">
        <f t="shared" si="0"/>
        <v>186</v>
      </c>
      <c r="I27" s="24">
        <f t="shared" si="1"/>
        <v>-0.69999999999998863</v>
      </c>
      <c r="J27" s="32">
        <f t="shared" si="2"/>
        <v>-15.699999999999989</v>
      </c>
    </row>
    <row r="28" spans="1:10" x14ac:dyDescent="0.25">
      <c r="A28" s="21">
        <v>19</v>
      </c>
      <c r="B28" s="20" t="str">
        <f>ZÁVODNÍCI!B16</f>
        <v>TJ Zora Praha</v>
      </c>
      <c r="C28" s="20" t="str">
        <f>ZÁVODNÍCI!C16</f>
        <v>Oppelt Michal</v>
      </c>
      <c r="D28" s="20" t="str">
        <f>ZÁVODNÍCI!D16</f>
        <v>B1</v>
      </c>
      <c r="E28" s="19" t="str">
        <f>ZÁVODNÍCI!E16</f>
        <v>M</v>
      </c>
      <c r="F28" s="42">
        <f>ZÁVODNÍCI!G16</f>
        <v>93.5</v>
      </c>
      <c r="G28" s="42">
        <f>ZÁVODNÍCI!H16</f>
        <v>90.5</v>
      </c>
      <c r="H28" s="79">
        <f t="shared" si="0"/>
        <v>184</v>
      </c>
      <c r="I28" s="24">
        <f t="shared" si="1"/>
        <v>-2</v>
      </c>
      <c r="J28" s="32">
        <f t="shared" si="2"/>
        <v>-17.699999999999989</v>
      </c>
    </row>
    <row r="29" spans="1:10" x14ac:dyDescent="0.25">
      <c r="A29" s="21">
        <v>20</v>
      </c>
      <c r="B29" s="20" t="str">
        <f>ZÁVODNÍCI!B51</f>
        <v>TJ Zora Praha</v>
      </c>
      <c r="C29" s="20" t="str">
        <f>ZÁVODNÍCI!C51</f>
        <v>Polnarová Taťána</v>
      </c>
      <c r="D29" s="20" t="str">
        <f>ZÁVODNÍCI!D51</f>
        <v>ost.</v>
      </c>
      <c r="E29" s="19" t="str">
        <f>ZÁVODNÍCI!E51</f>
        <v>Ž</v>
      </c>
      <c r="F29" s="42">
        <f>ZÁVODNÍCI!G51</f>
        <v>91.3</v>
      </c>
      <c r="G29" s="42">
        <f>ZÁVODNÍCI!H51</f>
        <v>90.7</v>
      </c>
      <c r="H29" s="79">
        <f t="shared" si="0"/>
        <v>182</v>
      </c>
      <c r="I29" s="24">
        <f t="shared" si="1"/>
        <v>-2</v>
      </c>
      <c r="J29" s="32">
        <f t="shared" si="2"/>
        <v>-19.699999999999989</v>
      </c>
    </row>
    <row r="30" spans="1:10" x14ac:dyDescent="0.25">
      <c r="A30" s="21">
        <v>21</v>
      </c>
      <c r="B30" s="20" t="str">
        <f>ZÁVODNÍCI!B18</f>
        <v>TJ Zora Praha</v>
      </c>
      <c r="C30" s="20" t="str">
        <f>ZÁVODNÍCI!C18</f>
        <v>Schejbal Jan</v>
      </c>
      <c r="D30" s="20" t="str">
        <f>ZÁVODNÍCI!D18</f>
        <v>B3</v>
      </c>
      <c r="E30" s="19" t="str">
        <f>ZÁVODNÍCI!E18</f>
        <v>M</v>
      </c>
      <c r="F30" s="42">
        <f>ZÁVODNÍCI!G18</f>
        <v>95.8</v>
      </c>
      <c r="G30" s="42">
        <f>ZÁVODNÍCI!H18</f>
        <v>83.4</v>
      </c>
      <c r="H30" s="79">
        <f t="shared" si="0"/>
        <v>179.2</v>
      </c>
      <c r="I30" s="24">
        <f t="shared" si="1"/>
        <v>-2.8000000000000114</v>
      </c>
      <c r="J30" s="32">
        <f t="shared" si="2"/>
        <v>-22.5</v>
      </c>
    </row>
    <row r="31" spans="1:10" x14ac:dyDescent="0.25">
      <c r="A31" s="21">
        <v>22</v>
      </c>
      <c r="B31" s="20" t="str">
        <f>ZÁVODNÍCI!B38</f>
        <v>Slavia Praha - OZP</v>
      </c>
      <c r="C31" s="20" t="str">
        <f>ZÁVODNÍCI!C38</f>
        <v>Mrázková Jarmila</v>
      </c>
      <c r="D31" s="20" t="str">
        <f>ZÁVODNÍCI!D38</f>
        <v>ost.</v>
      </c>
      <c r="E31" s="19" t="str">
        <f>ZÁVODNÍCI!E38</f>
        <v>Ž</v>
      </c>
      <c r="F31" s="42">
        <f>ZÁVODNÍCI!G38</f>
        <v>93.9</v>
      </c>
      <c r="G31" s="42">
        <f>ZÁVODNÍCI!H38</f>
        <v>83.8</v>
      </c>
      <c r="H31" s="79">
        <f t="shared" si="0"/>
        <v>177.7</v>
      </c>
      <c r="I31" s="24">
        <f t="shared" si="1"/>
        <v>-1.5</v>
      </c>
      <c r="J31" s="32">
        <f t="shared" si="2"/>
        <v>-24</v>
      </c>
    </row>
    <row r="32" spans="1:10" x14ac:dyDescent="0.25">
      <c r="A32" s="21">
        <v>23</v>
      </c>
      <c r="B32" s="20" t="str">
        <f>ZÁVODNÍCI!B17</f>
        <v>TJ Zora Praha</v>
      </c>
      <c r="C32" s="20" t="str">
        <f>ZÁVODNÍCI!C17</f>
        <v>Ružek Jan</v>
      </c>
      <c r="D32" s="20" t="str">
        <f>ZÁVODNÍCI!D17</f>
        <v>B2</v>
      </c>
      <c r="E32" s="19" t="str">
        <f>ZÁVODNÍCI!E17</f>
        <v>M</v>
      </c>
      <c r="F32" s="42">
        <f>ZÁVODNÍCI!G17</f>
        <v>90.3</v>
      </c>
      <c r="G32" s="42">
        <f>ZÁVODNÍCI!H17</f>
        <v>87.3</v>
      </c>
      <c r="H32" s="79">
        <f t="shared" si="0"/>
        <v>177.6</v>
      </c>
      <c r="I32" s="24">
        <f t="shared" si="1"/>
        <v>-9.9999999999994316E-2</v>
      </c>
      <c r="J32" s="32">
        <f t="shared" si="2"/>
        <v>-24.099999999999994</v>
      </c>
    </row>
    <row r="33" spans="1:10" x14ac:dyDescent="0.25">
      <c r="A33" s="21">
        <v>24</v>
      </c>
      <c r="B33" s="20" t="str">
        <f>ZÁVODNÍCI!B45</f>
        <v>SK Handicap Zlín</v>
      </c>
      <c r="C33" s="20" t="str">
        <f>ZÁVODNÍCI!C45</f>
        <v>Hradilová Helena</v>
      </c>
      <c r="D33" s="20" t="str">
        <f>ZÁVODNÍCI!D45</f>
        <v>B3</v>
      </c>
      <c r="E33" s="19" t="str">
        <f>ZÁVODNÍCI!E45</f>
        <v>Ž</v>
      </c>
      <c r="F33" s="42">
        <f>ZÁVODNÍCI!G45</f>
        <v>94.1</v>
      </c>
      <c r="G33" s="42">
        <f>ZÁVODNÍCI!H45</f>
        <v>81.7</v>
      </c>
      <c r="H33" s="79">
        <f t="shared" si="0"/>
        <v>175.8</v>
      </c>
      <c r="I33" s="24">
        <f t="shared" si="1"/>
        <v>-1.7999999999999829</v>
      </c>
      <c r="J33" s="32">
        <f t="shared" si="2"/>
        <v>-25.899999999999977</v>
      </c>
    </row>
    <row r="34" spans="1:10" x14ac:dyDescent="0.25">
      <c r="A34" s="21">
        <v>25</v>
      </c>
      <c r="B34" s="20" t="str">
        <f>ZÁVODNÍCI!B39</f>
        <v>ASK Lovosice</v>
      </c>
      <c r="C34" s="20" t="str">
        <f>ZÁVODNÍCI!C39</f>
        <v>Petrášová Hana</v>
      </c>
      <c r="D34" s="20" t="str">
        <f>ZÁVODNÍCI!D39</f>
        <v>B3</v>
      </c>
      <c r="E34" s="19" t="str">
        <f>ZÁVODNÍCI!E39</f>
        <v>Ž</v>
      </c>
      <c r="F34" s="42">
        <f>ZÁVODNÍCI!G39</f>
        <v>88.7</v>
      </c>
      <c r="G34" s="42">
        <f>ZÁVODNÍCI!H39</f>
        <v>86.5</v>
      </c>
      <c r="H34" s="79">
        <f t="shared" si="0"/>
        <v>175.2</v>
      </c>
      <c r="I34" s="24">
        <f t="shared" si="1"/>
        <v>-0.60000000000002274</v>
      </c>
      <c r="J34" s="32">
        <f t="shared" si="2"/>
        <v>-26.5</v>
      </c>
    </row>
    <row r="35" spans="1:10" x14ac:dyDescent="0.25">
      <c r="A35" s="21">
        <v>26</v>
      </c>
      <c r="B35" s="20" t="str">
        <f>ZÁVODNÍCI!B27</f>
        <v>Tandem Brno</v>
      </c>
      <c r="C35" s="20" t="str">
        <f>ZÁVODNÍCI!C27</f>
        <v>Stanieková Dana</v>
      </c>
      <c r="D35" s="20" t="str">
        <f>ZÁVODNÍCI!D27</f>
        <v>B1</v>
      </c>
      <c r="E35" s="19" t="str">
        <f>ZÁVODNÍCI!E27</f>
        <v>Ž</v>
      </c>
      <c r="F35" s="42">
        <f>ZÁVODNÍCI!G27</f>
        <v>89.6</v>
      </c>
      <c r="G35" s="42">
        <f>ZÁVODNÍCI!H27</f>
        <v>83.8</v>
      </c>
      <c r="H35" s="79">
        <f t="shared" si="0"/>
        <v>173.39999999999998</v>
      </c>
      <c r="I35" s="24">
        <f t="shared" si="1"/>
        <v>-1.8000000000000114</v>
      </c>
      <c r="J35" s="32">
        <f t="shared" si="2"/>
        <v>-28.300000000000011</v>
      </c>
    </row>
    <row r="36" spans="1:10" x14ac:dyDescent="0.25">
      <c r="A36" s="21">
        <v>27</v>
      </c>
      <c r="B36" s="20" t="str">
        <f>ZÁVODNÍCI!B31</f>
        <v>Tandem Brno</v>
      </c>
      <c r="C36" s="20" t="str">
        <f>ZÁVODNÍCI!C31</f>
        <v>Kaplan Josef</v>
      </c>
      <c r="D36" s="20" t="str">
        <f>ZÁVODNÍCI!D31</f>
        <v>B2</v>
      </c>
      <c r="E36" s="19" t="str">
        <f>ZÁVODNÍCI!E31</f>
        <v>M</v>
      </c>
      <c r="F36" s="42">
        <f>ZÁVODNÍCI!G31</f>
        <v>85.1</v>
      </c>
      <c r="G36" s="42">
        <f>ZÁVODNÍCI!H31</f>
        <v>87.3</v>
      </c>
      <c r="H36" s="79">
        <f t="shared" si="0"/>
        <v>172.39999999999998</v>
      </c>
      <c r="I36" s="24">
        <f t="shared" si="1"/>
        <v>-1</v>
      </c>
      <c r="J36" s="32">
        <f t="shared" si="2"/>
        <v>-29.300000000000011</v>
      </c>
    </row>
    <row r="37" spans="1:10" x14ac:dyDescent="0.25">
      <c r="A37" s="21">
        <v>28</v>
      </c>
      <c r="B37" s="20" t="str">
        <f>ZÁVODNÍCI!B22</f>
        <v>Neregistrovaný</v>
      </c>
      <c r="C37" s="20" t="str">
        <f>ZÁVODNÍCI!C22</f>
        <v>Kucová Miroslava</v>
      </c>
      <c r="D37" s="20" t="str">
        <f>ZÁVODNÍCI!D22</f>
        <v>ost.</v>
      </c>
      <c r="E37" s="19" t="str">
        <f>ZÁVODNÍCI!E22</f>
        <v>Ž</v>
      </c>
      <c r="F37" s="42">
        <f>ZÁVODNÍCI!G22</f>
        <v>88.1</v>
      </c>
      <c r="G37" s="42">
        <f>ZÁVODNÍCI!H22</f>
        <v>82.2</v>
      </c>
      <c r="H37" s="79">
        <f t="shared" si="0"/>
        <v>170.3</v>
      </c>
      <c r="I37" s="24">
        <f t="shared" si="1"/>
        <v>-2.0999999999999659</v>
      </c>
      <c r="J37" s="32">
        <f t="shared" si="2"/>
        <v>-31.399999999999977</v>
      </c>
    </row>
    <row r="38" spans="1:10" x14ac:dyDescent="0.25">
      <c r="A38" s="21">
        <v>29</v>
      </c>
      <c r="B38" s="20" t="str">
        <f>ZÁVODNÍCI!B52</f>
        <v>Neregistrovaný</v>
      </c>
      <c r="C38" s="20" t="str">
        <f>ZÁVODNÍCI!C52</f>
        <v>Červenka Vojtěch</v>
      </c>
      <c r="D38" s="20" t="str">
        <f>ZÁVODNÍCI!D52</f>
        <v>ost.</v>
      </c>
      <c r="E38" s="19" t="str">
        <f>ZÁVODNÍCI!E52</f>
        <v>M</v>
      </c>
      <c r="F38" s="42">
        <f>ZÁVODNÍCI!G52</f>
        <v>77.3</v>
      </c>
      <c r="G38" s="42">
        <f>ZÁVODNÍCI!H52</f>
        <v>91.6</v>
      </c>
      <c r="H38" s="79">
        <f t="shared" si="0"/>
        <v>168.89999999999998</v>
      </c>
      <c r="I38" s="24">
        <f t="shared" si="1"/>
        <v>-1.4000000000000341</v>
      </c>
      <c r="J38" s="32">
        <f t="shared" si="2"/>
        <v>-32.800000000000011</v>
      </c>
    </row>
    <row r="39" spans="1:10" x14ac:dyDescent="0.25">
      <c r="A39" s="21">
        <v>30</v>
      </c>
      <c r="B39" s="20" t="str">
        <f>ZÁVODNÍCI!B41</f>
        <v>ASK Lovosice</v>
      </c>
      <c r="C39" s="20" t="str">
        <f>ZÁVODNÍCI!C41</f>
        <v>Šamajová Kamila</v>
      </c>
      <c r="D39" s="20" t="str">
        <f>ZÁVODNÍCI!D41</f>
        <v>B3</v>
      </c>
      <c r="E39" s="19" t="str">
        <f>ZÁVODNÍCI!E41</f>
        <v>Ž</v>
      </c>
      <c r="F39" s="42">
        <f>ZÁVODNÍCI!G41</f>
        <v>84.4</v>
      </c>
      <c r="G39" s="42">
        <f>ZÁVODNÍCI!H41</f>
        <v>82.9</v>
      </c>
      <c r="H39" s="79">
        <f t="shared" si="0"/>
        <v>167.3</v>
      </c>
      <c r="I39" s="24">
        <f t="shared" si="1"/>
        <v>-1.5999999999999659</v>
      </c>
      <c r="J39" s="32">
        <f t="shared" si="2"/>
        <v>-34.399999999999977</v>
      </c>
    </row>
    <row r="40" spans="1:10" x14ac:dyDescent="0.25">
      <c r="A40" s="21">
        <v>31</v>
      </c>
      <c r="B40" s="20" t="str">
        <f>ZÁVODNÍCI!B37</f>
        <v>Slavia Praha - OZP</v>
      </c>
      <c r="C40" s="20" t="str">
        <f>ZÁVODNÍCI!C37</f>
        <v>Reichel Jiří</v>
      </c>
      <c r="D40" s="20" t="str">
        <f>ZÁVODNÍCI!D37</f>
        <v>B2</v>
      </c>
      <c r="E40" s="19" t="str">
        <f>ZÁVODNÍCI!E37</f>
        <v>M</v>
      </c>
      <c r="F40" s="42">
        <f>ZÁVODNÍCI!G37</f>
        <v>85</v>
      </c>
      <c r="G40" s="42">
        <f>ZÁVODNÍCI!H37</f>
        <v>82</v>
      </c>
      <c r="H40" s="79">
        <f t="shared" si="0"/>
        <v>167</v>
      </c>
      <c r="I40" s="24">
        <f t="shared" si="1"/>
        <v>-0.30000000000001137</v>
      </c>
      <c r="J40" s="32">
        <f t="shared" si="2"/>
        <v>-34.699999999999989</v>
      </c>
    </row>
    <row r="41" spans="1:10" x14ac:dyDescent="0.25">
      <c r="A41" s="21">
        <v>32</v>
      </c>
      <c r="B41" s="20" t="str">
        <f>ZÁVODNÍCI!B13</f>
        <v>TJ Zora Praha</v>
      </c>
      <c r="C41" s="20" t="str">
        <f>ZÁVODNÍCI!C13</f>
        <v>Duchoň František</v>
      </c>
      <c r="D41" s="20" t="str">
        <f>ZÁVODNÍCI!D13</f>
        <v>B1</v>
      </c>
      <c r="E41" s="19" t="str">
        <f>ZÁVODNÍCI!E13</f>
        <v>M</v>
      </c>
      <c r="F41" s="42">
        <f>ZÁVODNÍCI!G13</f>
        <v>86.7</v>
      </c>
      <c r="G41" s="42">
        <f>ZÁVODNÍCI!H13</f>
        <v>78.900000000000006</v>
      </c>
      <c r="H41" s="79">
        <f t="shared" si="0"/>
        <v>165.60000000000002</v>
      </c>
      <c r="I41" s="24">
        <f t="shared" si="1"/>
        <v>-1.3999999999999773</v>
      </c>
      <c r="J41" s="32">
        <f t="shared" si="2"/>
        <v>-36.099999999999966</v>
      </c>
    </row>
    <row r="42" spans="1:10" x14ac:dyDescent="0.25">
      <c r="A42" s="21">
        <v>33</v>
      </c>
      <c r="B42" s="20" t="str">
        <f>ZÁVODNÍCI!B28</f>
        <v>Tandem Brno</v>
      </c>
      <c r="C42" s="20" t="str">
        <f>ZÁVODNÍCI!C28</f>
        <v>Staniek Igor</v>
      </c>
      <c r="D42" s="20" t="str">
        <f>ZÁVODNÍCI!D28</f>
        <v>B2</v>
      </c>
      <c r="E42" s="19" t="str">
        <f>ZÁVODNÍCI!E28</f>
        <v>M</v>
      </c>
      <c r="F42" s="42">
        <f>ZÁVODNÍCI!G28</f>
        <v>85.4</v>
      </c>
      <c r="G42" s="42">
        <f>ZÁVODNÍCI!H28</f>
        <v>79.900000000000006</v>
      </c>
      <c r="H42" s="79">
        <f t="shared" si="0"/>
        <v>165.3</v>
      </c>
      <c r="I42" s="24">
        <f t="shared" si="1"/>
        <v>-0.30000000000001137</v>
      </c>
      <c r="J42" s="32">
        <f t="shared" si="2"/>
        <v>-36.399999999999977</v>
      </c>
    </row>
    <row r="43" spans="1:10" x14ac:dyDescent="0.25">
      <c r="A43" s="21">
        <v>34</v>
      </c>
      <c r="B43" s="20" t="str">
        <f>ZÁVODNÍCI!B50</f>
        <v>Neregistrovaný</v>
      </c>
      <c r="C43" s="20" t="str">
        <f>ZÁVODNÍCI!C50</f>
        <v>Jelínek Kryštof</v>
      </c>
      <c r="D43" s="20" t="str">
        <f>ZÁVODNÍCI!D50</f>
        <v>ost.</v>
      </c>
      <c r="E43" s="19" t="str">
        <f>ZÁVODNÍCI!E50</f>
        <v>M</v>
      </c>
      <c r="F43" s="42">
        <f>ZÁVODNÍCI!G50</f>
        <v>62.1</v>
      </c>
      <c r="G43" s="42">
        <f>ZÁVODNÍCI!H50</f>
        <v>91.6</v>
      </c>
      <c r="H43" s="79">
        <f t="shared" si="0"/>
        <v>153.69999999999999</v>
      </c>
      <c r="I43" s="24">
        <f t="shared" si="1"/>
        <v>-11.600000000000023</v>
      </c>
      <c r="J43" s="32">
        <f t="shared" si="2"/>
        <v>-48</v>
      </c>
    </row>
    <row r="44" spans="1:10" x14ac:dyDescent="0.25">
      <c r="A44" s="21">
        <v>35</v>
      </c>
      <c r="B44" s="20" t="str">
        <f>ZÁVODNÍCI!B35</f>
        <v>Slavia Praha - OZP</v>
      </c>
      <c r="C44" s="20" t="str">
        <f>ZÁVODNÍCI!C35</f>
        <v>Macháčková Věra</v>
      </c>
      <c r="D44" s="20" t="str">
        <f>ZÁVODNÍCI!D35</f>
        <v>B3</v>
      </c>
      <c r="E44" s="19" t="str">
        <f>ZÁVODNÍCI!E35</f>
        <v>Ž</v>
      </c>
      <c r="F44" s="42">
        <f>ZÁVODNÍCI!G35</f>
        <v>89.5</v>
      </c>
      <c r="G44" s="42">
        <f>ZÁVODNÍCI!H35</f>
        <v>63.8</v>
      </c>
      <c r="H44" s="79">
        <f t="shared" si="0"/>
        <v>153.30000000000001</v>
      </c>
      <c r="I44" s="24">
        <f t="shared" si="1"/>
        <v>-0.39999999999997726</v>
      </c>
      <c r="J44" s="32">
        <f t="shared" si="2"/>
        <v>-48.399999999999977</v>
      </c>
    </row>
    <row r="45" spans="1:10" x14ac:dyDescent="0.25">
      <c r="A45" s="21">
        <v>36</v>
      </c>
      <c r="B45" s="20" t="str">
        <f>ZÁVODNÍCI!B44</f>
        <v>ASK Lovosice</v>
      </c>
      <c r="C45" s="20" t="str">
        <f>ZÁVODNÍCI!C44</f>
        <v>Aschenbrenner Petr</v>
      </c>
      <c r="D45" s="20" t="str">
        <f>ZÁVODNÍCI!D44</f>
        <v>ost.</v>
      </c>
      <c r="E45" s="19" t="str">
        <f>ZÁVODNÍCI!E44</f>
        <v>M</v>
      </c>
      <c r="F45" s="42">
        <f>ZÁVODNÍCI!G44</f>
        <v>80.3</v>
      </c>
      <c r="G45" s="42">
        <f>ZÁVODNÍCI!H44</f>
        <v>71.900000000000006</v>
      </c>
      <c r="H45" s="79">
        <f t="shared" si="0"/>
        <v>152.19999999999999</v>
      </c>
      <c r="I45" s="24">
        <f t="shared" si="1"/>
        <v>-1.1000000000000227</v>
      </c>
      <c r="J45" s="32">
        <f t="shared" si="2"/>
        <v>-49.5</v>
      </c>
    </row>
    <row r="46" spans="1:10" x14ac:dyDescent="0.25">
      <c r="A46" s="21">
        <v>37</v>
      </c>
      <c r="B46" s="20" t="str">
        <f>ZÁVODNÍCI!B24</f>
        <v>TJ Zora Praha</v>
      </c>
      <c r="C46" s="20" t="str">
        <f>ZÁVODNÍCI!C24</f>
        <v>Horský Zdeněk</v>
      </c>
      <c r="D46" s="20" t="str">
        <f>ZÁVODNÍCI!D24</f>
        <v>ost.</v>
      </c>
      <c r="E46" s="19" t="str">
        <f>ZÁVODNÍCI!E24</f>
        <v>M</v>
      </c>
      <c r="F46" s="42">
        <f>ZÁVODNÍCI!G24</f>
        <v>67.7</v>
      </c>
      <c r="G46" s="42">
        <f>ZÁVODNÍCI!H24</f>
        <v>83.6</v>
      </c>
      <c r="H46" s="79">
        <f t="shared" si="0"/>
        <v>151.30000000000001</v>
      </c>
      <c r="I46" s="24">
        <f t="shared" si="1"/>
        <v>-0.89999999999997726</v>
      </c>
      <c r="J46" s="32">
        <f t="shared" si="2"/>
        <v>-50.399999999999977</v>
      </c>
    </row>
    <row r="47" spans="1:10" x14ac:dyDescent="0.25">
      <c r="A47" s="21">
        <v>38</v>
      </c>
      <c r="B47" s="20" t="str">
        <f>ZÁVODNÍCI!B33</f>
        <v>Slavia Praha - OZP</v>
      </c>
      <c r="C47" s="20" t="str">
        <f>ZÁVODNÍCI!C33</f>
        <v>Hurtová Ludmila</v>
      </c>
      <c r="D47" s="20" t="str">
        <f>ZÁVODNÍCI!D33</f>
        <v>B3</v>
      </c>
      <c r="E47" s="19" t="str">
        <f>ZÁVODNÍCI!E33</f>
        <v>Ž</v>
      </c>
      <c r="F47" s="42">
        <f>ZÁVODNÍCI!G33</f>
        <v>69.599999999999994</v>
      </c>
      <c r="G47" s="42">
        <f>ZÁVODNÍCI!H33</f>
        <v>67.7</v>
      </c>
      <c r="H47" s="79">
        <f t="shared" si="0"/>
        <v>137.30000000000001</v>
      </c>
      <c r="I47" s="24">
        <f t="shared" si="1"/>
        <v>-14</v>
      </c>
      <c r="J47" s="32">
        <f t="shared" si="2"/>
        <v>-64.399999999999977</v>
      </c>
    </row>
    <row r="48" spans="1:10" x14ac:dyDescent="0.25">
      <c r="A48" s="21">
        <v>39</v>
      </c>
      <c r="B48" s="20" t="str">
        <f>ZÁVODNÍCI!B14</f>
        <v>TJ Zora Praha</v>
      </c>
      <c r="C48" s="20" t="str">
        <f>ZÁVODNÍCI!C14</f>
        <v>Nývltová Jaromíra</v>
      </c>
      <c r="D48" s="20" t="str">
        <f>ZÁVODNÍCI!D14</f>
        <v>B3</v>
      </c>
      <c r="E48" s="19" t="str">
        <f>ZÁVODNÍCI!E14</f>
        <v>Ž</v>
      </c>
      <c r="F48" s="42">
        <f>ZÁVODNÍCI!G14</f>
        <v>69.599999999999994</v>
      </c>
      <c r="G48" s="42">
        <f>ZÁVODNÍCI!H14</f>
        <v>66.8</v>
      </c>
      <c r="H48" s="79">
        <f t="shared" si="0"/>
        <v>136.39999999999998</v>
      </c>
      <c r="I48" s="24">
        <f t="shared" si="1"/>
        <v>-0.90000000000003411</v>
      </c>
      <c r="J48" s="32">
        <f t="shared" si="2"/>
        <v>-65.300000000000011</v>
      </c>
    </row>
    <row r="49" spans="1:10" x14ac:dyDescent="0.25">
      <c r="A49" s="21">
        <v>40</v>
      </c>
      <c r="B49" s="20" t="str">
        <f>ZÁVODNÍCI!B25</f>
        <v>TJ Zora Praha</v>
      </c>
      <c r="C49" s="20" t="str">
        <f>ZÁVODNÍCI!C25</f>
        <v>Zeman Tomáš</v>
      </c>
      <c r="D49" s="20" t="str">
        <f>ZÁVODNÍCI!D25</f>
        <v>ost.</v>
      </c>
      <c r="E49" s="19" t="str">
        <f>ZÁVODNÍCI!E25</f>
        <v>M</v>
      </c>
      <c r="F49" s="42">
        <f>ZÁVODNÍCI!G25</f>
        <v>62.9</v>
      </c>
      <c r="G49" s="42">
        <f>ZÁVODNÍCI!H25</f>
        <v>73.3</v>
      </c>
      <c r="H49" s="79">
        <f t="shared" si="0"/>
        <v>136.19999999999999</v>
      </c>
      <c r="I49" s="24">
        <f t="shared" si="1"/>
        <v>-0.19999999999998863</v>
      </c>
      <c r="J49" s="32">
        <f t="shared" si="2"/>
        <v>-65.5</v>
      </c>
    </row>
    <row r="50" spans="1:10" x14ac:dyDescent="0.25">
      <c r="A50" s="21">
        <v>41</v>
      </c>
      <c r="B50" s="20" t="str">
        <f>ZÁVODNÍCI!B49</f>
        <v>Neregistrovaný</v>
      </c>
      <c r="C50" s="20" t="str">
        <f>ZÁVODNÍCI!C49</f>
        <v>Doležal Karel</v>
      </c>
      <c r="D50" s="20" t="str">
        <f>ZÁVODNÍCI!D49</f>
        <v>ost.</v>
      </c>
      <c r="E50" s="19" t="str">
        <f>ZÁVODNÍCI!E49</f>
        <v>M</v>
      </c>
      <c r="F50" s="42">
        <f>ZÁVODNÍCI!G49</f>
        <v>39.9</v>
      </c>
      <c r="G50" s="42">
        <f>ZÁVODNÍCI!H49</f>
        <v>80.599999999999994</v>
      </c>
      <c r="H50" s="79">
        <f t="shared" si="0"/>
        <v>120.5</v>
      </c>
      <c r="I50" s="24">
        <f t="shared" si="1"/>
        <v>-15.699999999999989</v>
      </c>
      <c r="J50" s="32">
        <f t="shared" si="2"/>
        <v>-81.199999999999989</v>
      </c>
    </row>
  </sheetData>
  <sortState ref="B10:H59">
    <sortCondition descending="1" ref="H10:H59"/>
  </sortState>
  <hyperlinks>
    <hyperlink ref="A7" location="'Titulní strana'!A1" display="Zpět na titulní stranu"/>
  </hyperlinks>
  <pageMargins left="0.23622047244094491" right="0.23622047244094491" top="0.55118110236220474" bottom="0.55118110236220474" header="0.31496062992125984" footer="0.31496062992125984"/>
  <pageSetup paperSize="9" orientation="portrait" r:id="rId1"/>
  <headerFooter>
    <oddFooter>&amp;Lstrana &amp;P / &amp;N - &amp;A&amp;R&amp;F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20"/>
  <sheetViews>
    <sheetView zoomScale="150" zoomScaleNormal="150" workbookViewId="0">
      <pane xSplit="3" ySplit="9" topLeftCell="D10" activePane="bottomRight" state="frozen"/>
      <selection activeCell="D3" sqref="D3"/>
      <selection pane="topRight" activeCell="D3" sqref="D3"/>
      <selection pane="bottomLeft" activeCell="D3" sqref="D3"/>
      <selection pane="bottomRight" activeCell="H20" sqref="A10:H20"/>
    </sheetView>
  </sheetViews>
  <sheetFormatPr defaultRowHeight="15" x14ac:dyDescent="0.25"/>
  <cols>
    <col min="1" max="1" width="5.85546875" style="9" customWidth="1"/>
    <col min="2" max="2" width="17.7109375" style="11" customWidth="1"/>
    <col min="3" max="3" width="18.42578125" style="11" customWidth="1"/>
    <col min="4" max="4" width="4.5703125" customWidth="1"/>
    <col min="5" max="5" width="4.7109375" style="9" customWidth="1"/>
    <col min="6" max="8" width="7.42578125" customWidth="1"/>
    <col min="9" max="9" width="6.85546875" customWidth="1"/>
    <col min="10" max="10" width="8.28515625" customWidth="1"/>
  </cols>
  <sheetData>
    <row r="1" spans="1:10" ht="3.75" customHeight="1" x14ac:dyDescent="0.25"/>
    <row r="2" spans="1:10" x14ac:dyDescent="0.25">
      <c r="A2" s="11" t="str">
        <f>'Titulní strana'!A2:E2</f>
        <v>Název soutěže: Benešovská hvězda</v>
      </c>
    </row>
    <row r="3" spans="1:10" x14ac:dyDescent="0.25">
      <c r="A3" s="11" t="str">
        <f>'Titulní strana'!A3:E3</f>
        <v>Datum: 15. 2. 2025</v>
      </c>
    </row>
    <row r="4" spans="1:10" ht="4.5" customHeight="1" x14ac:dyDescent="0.25"/>
    <row r="5" spans="1:10" ht="12" customHeight="1" x14ac:dyDescent="0.25">
      <c r="A5" s="36" t="s">
        <v>58</v>
      </c>
      <c r="B5" s="37"/>
      <c r="C5" s="37" t="s">
        <v>60</v>
      </c>
      <c r="D5" s="38"/>
      <c r="E5" s="36"/>
    </row>
    <row r="6" spans="1:10" ht="4.5" customHeight="1" x14ac:dyDescent="0.25"/>
    <row r="7" spans="1:10" x14ac:dyDescent="0.25">
      <c r="A7" s="26" t="s">
        <v>43</v>
      </c>
    </row>
    <row r="8" spans="1:10" ht="4.5" customHeight="1" thickBot="1" x14ac:dyDescent="0.3"/>
    <row r="9" spans="1:10" s="15" customFormat="1" ht="12.75" thickBot="1" x14ac:dyDescent="0.25">
      <c r="A9" s="126" t="s">
        <v>44</v>
      </c>
      <c r="B9" s="127" t="s">
        <v>45</v>
      </c>
      <c r="C9" s="127" t="s">
        <v>46</v>
      </c>
      <c r="D9" s="128" t="s">
        <v>47</v>
      </c>
      <c r="E9" s="137" t="s">
        <v>40</v>
      </c>
      <c r="F9" s="128" t="s">
        <v>49</v>
      </c>
      <c r="G9" s="128" t="s">
        <v>50</v>
      </c>
      <c r="H9" s="129" t="s">
        <v>51</v>
      </c>
      <c r="I9" s="128" t="s">
        <v>80</v>
      </c>
      <c r="J9" s="130" t="s">
        <v>80</v>
      </c>
    </row>
    <row r="10" spans="1:10" x14ac:dyDescent="0.25">
      <c r="A10" s="132">
        <v>1</v>
      </c>
      <c r="B10" s="133" t="str">
        <f>ZÁVODNÍCI!B15</f>
        <v>TJ Zora Praha</v>
      </c>
      <c r="C10" s="133" t="str">
        <f>ZÁVODNÍCI!C15</f>
        <v>Policarová Martina</v>
      </c>
      <c r="D10" s="133" t="str">
        <f>ZÁVODNÍCI!D15</f>
        <v>B3</v>
      </c>
      <c r="E10" s="145" t="str">
        <f>ZÁVODNÍCI!E15</f>
        <v>Ž</v>
      </c>
      <c r="F10" s="134">
        <f>ZÁVODNÍCI!I15</f>
        <v>104</v>
      </c>
      <c r="G10" s="134">
        <f>ZÁVODNÍCI!J15</f>
        <v>100.2</v>
      </c>
      <c r="H10" s="135">
        <f t="shared" ref="H10:H20" si="0">F10+G10</f>
        <v>204.2</v>
      </c>
      <c r="I10" s="136"/>
      <c r="J10" s="99" t="s">
        <v>81</v>
      </c>
    </row>
    <row r="11" spans="1:10" x14ac:dyDescent="0.25">
      <c r="A11" s="21">
        <v>2</v>
      </c>
      <c r="B11" s="20" t="str">
        <f>ZÁVODNÍCI!B42</f>
        <v>ASK Lovosice</v>
      </c>
      <c r="C11" s="20" t="str">
        <f>ZÁVODNÍCI!C42</f>
        <v>Šourková Irena</v>
      </c>
      <c r="D11" s="20" t="str">
        <f>ZÁVODNÍCI!D42</f>
        <v>B1</v>
      </c>
      <c r="E11" s="19" t="str">
        <f>ZÁVODNÍCI!E42</f>
        <v>Ž</v>
      </c>
      <c r="F11" s="24">
        <f>ZÁVODNÍCI!I42</f>
        <v>98.9</v>
      </c>
      <c r="G11" s="24">
        <f>ZÁVODNÍCI!J42</f>
        <v>102.8</v>
      </c>
      <c r="H11" s="80">
        <f t="shared" si="0"/>
        <v>201.7</v>
      </c>
      <c r="I11" s="24">
        <f>H11-H10</f>
        <v>-2.5</v>
      </c>
      <c r="J11" s="32">
        <f>H11-$H$10</f>
        <v>-2.5</v>
      </c>
    </row>
    <row r="12" spans="1:10" x14ac:dyDescent="0.25">
      <c r="A12" s="21">
        <v>3</v>
      </c>
      <c r="B12" s="20" t="str">
        <f>ZÁVODNÍCI!B41</f>
        <v>ASK Lovosice</v>
      </c>
      <c r="C12" s="20" t="str">
        <f>ZÁVODNÍCI!C41</f>
        <v>Šamajová Kamila</v>
      </c>
      <c r="D12" s="20" t="str">
        <f>ZÁVODNÍCI!D41</f>
        <v>B3</v>
      </c>
      <c r="E12" s="19" t="str">
        <f>ZÁVODNÍCI!E41</f>
        <v>Ž</v>
      </c>
      <c r="F12" s="24">
        <f>ZÁVODNÍCI!I41</f>
        <v>103.3</v>
      </c>
      <c r="G12" s="24">
        <f>ZÁVODNÍCI!J41</f>
        <v>97</v>
      </c>
      <c r="H12" s="80">
        <f t="shared" si="0"/>
        <v>200.3</v>
      </c>
      <c r="I12" s="24">
        <f t="shared" ref="I12:I20" si="1">H12-H11</f>
        <v>-1.3999999999999773</v>
      </c>
      <c r="J12" s="32">
        <f t="shared" ref="J12:J20" si="2">H12-$H$10</f>
        <v>-3.8999999999999773</v>
      </c>
    </row>
    <row r="13" spans="1:10" x14ac:dyDescent="0.25">
      <c r="A13" s="21">
        <v>4</v>
      </c>
      <c r="B13" s="20" t="str">
        <f>ZÁVODNÍCI!B12</f>
        <v>TJ Zora Praha</v>
      </c>
      <c r="C13" s="20" t="str">
        <f>ZÁVODNÍCI!C12</f>
        <v>Duchoňová Zuzana</v>
      </c>
      <c r="D13" s="20" t="str">
        <f>ZÁVODNÍCI!D12</f>
        <v>B1</v>
      </c>
      <c r="E13" s="19" t="str">
        <f>ZÁVODNÍCI!E12</f>
        <v>Ž</v>
      </c>
      <c r="F13" s="24">
        <f>ZÁVODNÍCI!I12</f>
        <v>99.6</v>
      </c>
      <c r="G13" s="24">
        <f>ZÁVODNÍCI!J12</f>
        <v>100.3</v>
      </c>
      <c r="H13" s="80">
        <f t="shared" si="0"/>
        <v>199.89999999999998</v>
      </c>
      <c r="I13" s="24">
        <f t="shared" si="1"/>
        <v>-0.40000000000003411</v>
      </c>
      <c r="J13" s="32">
        <f t="shared" si="2"/>
        <v>-4.3000000000000114</v>
      </c>
    </row>
    <row r="14" spans="1:10" x14ac:dyDescent="0.25">
      <c r="A14" s="21">
        <v>5</v>
      </c>
      <c r="B14" s="20" t="str">
        <f>ZÁVODNÍCI!B39</f>
        <v>ASK Lovosice</v>
      </c>
      <c r="C14" s="20" t="str">
        <f>ZÁVODNÍCI!C39</f>
        <v>Petrášová Hana</v>
      </c>
      <c r="D14" s="20" t="str">
        <f>ZÁVODNÍCI!D39</f>
        <v>B3</v>
      </c>
      <c r="E14" s="19" t="str">
        <f>ZÁVODNÍCI!E39</f>
        <v>Ž</v>
      </c>
      <c r="F14" s="24">
        <f>ZÁVODNÍCI!I39</f>
        <v>100.4</v>
      </c>
      <c r="G14" s="24">
        <f>ZÁVODNÍCI!J39</f>
        <v>95</v>
      </c>
      <c r="H14" s="80">
        <f t="shared" si="0"/>
        <v>195.4</v>
      </c>
      <c r="I14" s="24">
        <f t="shared" si="1"/>
        <v>-4.4999999999999716</v>
      </c>
      <c r="J14" s="32">
        <f t="shared" si="2"/>
        <v>-8.7999999999999829</v>
      </c>
    </row>
    <row r="15" spans="1:10" x14ac:dyDescent="0.25">
      <c r="A15" s="21">
        <v>6</v>
      </c>
      <c r="B15" s="20" t="str">
        <f>ZÁVODNÍCI!B10</f>
        <v>TJ Zora Praha</v>
      </c>
      <c r="C15" s="20" t="str">
        <f>ZÁVODNÍCI!C10</f>
        <v>Pechová Eva</v>
      </c>
      <c r="D15" s="20" t="str">
        <f>ZÁVODNÍCI!D10</f>
        <v>B1</v>
      </c>
      <c r="E15" s="19" t="str">
        <f>ZÁVODNÍCI!E10</f>
        <v>Ž</v>
      </c>
      <c r="F15" s="24">
        <f>ZÁVODNÍCI!I10</f>
        <v>92.5</v>
      </c>
      <c r="G15" s="24">
        <f>ZÁVODNÍCI!J10</f>
        <v>100.2</v>
      </c>
      <c r="H15" s="80">
        <f t="shared" si="0"/>
        <v>192.7</v>
      </c>
      <c r="I15" s="24">
        <f t="shared" si="1"/>
        <v>-2.7000000000000171</v>
      </c>
      <c r="J15" s="32">
        <f t="shared" si="2"/>
        <v>-11.5</v>
      </c>
    </row>
    <row r="16" spans="1:10" x14ac:dyDescent="0.25">
      <c r="A16" s="21">
        <v>7</v>
      </c>
      <c r="B16" s="20" t="str">
        <f>ZÁVODNÍCI!B35</f>
        <v>Slavia Praha - OZP</v>
      </c>
      <c r="C16" s="20" t="str">
        <f>ZÁVODNÍCI!C35</f>
        <v>Macháčková Věra</v>
      </c>
      <c r="D16" s="20" t="str">
        <f>ZÁVODNÍCI!D35</f>
        <v>B3</v>
      </c>
      <c r="E16" s="19" t="str">
        <f>ZÁVODNÍCI!E35</f>
        <v>Ž</v>
      </c>
      <c r="F16" s="24">
        <f>ZÁVODNÍCI!I35</f>
        <v>93.2</v>
      </c>
      <c r="G16" s="24">
        <f>ZÁVODNÍCI!J35</f>
        <v>98.8</v>
      </c>
      <c r="H16" s="80">
        <f t="shared" si="0"/>
        <v>192</v>
      </c>
      <c r="I16" s="24">
        <f t="shared" si="1"/>
        <v>-0.69999999999998863</v>
      </c>
      <c r="J16" s="32">
        <f t="shared" si="2"/>
        <v>-12.199999999999989</v>
      </c>
    </row>
    <row r="17" spans="1:10" x14ac:dyDescent="0.25">
      <c r="A17" s="21">
        <v>8</v>
      </c>
      <c r="B17" s="20" t="str">
        <f>ZÁVODNÍCI!B27</f>
        <v>Tandem Brno</v>
      </c>
      <c r="C17" s="20" t="str">
        <f>ZÁVODNÍCI!C27</f>
        <v>Stanieková Dana</v>
      </c>
      <c r="D17" s="20" t="str">
        <f>ZÁVODNÍCI!D27</f>
        <v>B1</v>
      </c>
      <c r="E17" s="19" t="str">
        <f>ZÁVODNÍCI!E27</f>
        <v>Ž</v>
      </c>
      <c r="F17" s="24">
        <f>ZÁVODNÍCI!I27</f>
        <v>84.1</v>
      </c>
      <c r="G17" s="24">
        <f>ZÁVODNÍCI!J27</f>
        <v>94.4</v>
      </c>
      <c r="H17" s="80">
        <f t="shared" si="0"/>
        <v>178.5</v>
      </c>
      <c r="I17" s="24">
        <f t="shared" si="1"/>
        <v>-13.5</v>
      </c>
      <c r="J17" s="32">
        <f t="shared" si="2"/>
        <v>-25.699999999999989</v>
      </c>
    </row>
    <row r="18" spans="1:10" x14ac:dyDescent="0.25">
      <c r="A18" s="21">
        <v>9</v>
      </c>
      <c r="B18" s="20" t="str">
        <f>ZÁVODNÍCI!B45</f>
        <v>SK Handicap Zlín</v>
      </c>
      <c r="C18" s="20" t="str">
        <f>ZÁVODNÍCI!C45</f>
        <v>Hradilová Helena</v>
      </c>
      <c r="D18" s="20" t="str">
        <f>ZÁVODNÍCI!D45</f>
        <v>B3</v>
      </c>
      <c r="E18" s="19" t="str">
        <f>ZÁVODNÍCI!E45</f>
        <v>Ž</v>
      </c>
      <c r="F18" s="24">
        <f>ZÁVODNÍCI!I45</f>
        <v>90.2</v>
      </c>
      <c r="G18" s="24">
        <f>ZÁVODNÍCI!J45</f>
        <v>88.1</v>
      </c>
      <c r="H18" s="80">
        <f t="shared" si="0"/>
        <v>178.3</v>
      </c>
      <c r="I18" s="24">
        <f t="shared" si="1"/>
        <v>-0.19999999999998863</v>
      </c>
      <c r="J18" s="32">
        <f t="shared" si="2"/>
        <v>-25.899999999999977</v>
      </c>
    </row>
    <row r="19" spans="1:10" x14ac:dyDescent="0.25">
      <c r="A19" s="21">
        <v>10</v>
      </c>
      <c r="B19" s="20" t="str">
        <f>ZÁVODNÍCI!B33</f>
        <v>Slavia Praha - OZP</v>
      </c>
      <c r="C19" s="20" t="str">
        <f>ZÁVODNÍCI!C33</f>
        <v>Hurtová Ludmila</v>
      </c>
      <c r="D19" s="20" t="str">
        <f>ZÁVODNÍCI!D33</f>
        <v>B3</v>
      </c>
      <c r="E19" s="19" t="str">
        <f>ZÁVODNÍCI!E33</f>
        <v>Ž</v>
      </c>
      <c r="F19" s="24">
        <f>ZÁVODNÍCI!I33</f>
        <v>87.5</v>
      </c>
      <c r="G19" s="24">
        <f>ZÁVODNÍCI!J33</f>
        <v>89</v>
      </c>
      <c r="H19" s="80">
        <f t="shared" si="0"/>
        <v>176.5</v>
      </c>
      <c r="I19" s="24">
        <f t="shared" si="1"/>
        <v>-1.8000000000000114</v>
      </c>
      <c r="J19" s="32">
        <f t="shared" si="2"/>
        <v>-27.699999999999989</v>
      </c>
    </row>
    <row r="20" spans="1:10" x14ac:dyDescent="0.25">
      <c r="A20" s="21">
        <v>11</v>
      </c>
      <c r="B20" s="20" t="str">
        <f>ZÁVODNÍCI!B14</f>
        <v>TJ Zora Praha</v>
      </c>
      <c r="C20" s="20" t="str">
        <f>ZÁVODNÍCI!C14</f>
        <v>Nývltová Jaromíra</v>
      </c>
      <c r="D20" s="20" t="str">
        <f>ZÁVODNÍCI!D14</f>
        <v>B3</v>
      </c>
      <c r="E20" s="19" t="str">
        <f>ZÁVODNÍCI!E14</f>
        <v>Ž</v>
      </c>
      <c r="F20" s="24">
        <f>ZÁVODNÍCI!I14</f>
        <v>72.5</v>
      </c>
      <c r="G20" s="24">
        <f>ZÁVODNÍCI!J14</f>
        <v>86.7</v>
      </c>
      <c r="H20" s="80">
        <f t="shared" si="0"/>
        <v>159.19999999999999</v>
      </c>
      <c r="I20" s="24">
        <f t="shared" si="1"/>
        <v>-17.300000000000011</v>
      </c>
      <c r="J20" s="32">
        <f t="shared" si="2"/>
        <v>-45</v>
      </c>
    </row>
  </sheetData>
  <sortState ref="B10:H22">
    <sortCondition descending="1" ref="H10:H22"/>
  </sortState>
  <hyperlinks>
    <hyperlink ref="A7" location="'Titulní strana'!A1" display="Zpět na titulní stranu"/>
  </hyperlinks>
  <pageMargins left="0.23622047244094491" right="0.23622047244094491" top="0.55118110236220474" bottom="0.55118110236220474" header="0.31496062992125984" footer="0.31496062992125984"/>
  <pageSetup paperSize="9" orientation="portrait" r:id="rId1"/>
  <headerFooter>
    <oddFooter>&amp;Lstrana &amp;P / &amp;N - &amp;A&amp;R&amp;F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27"/>
  <sheetViews>
    <sheetView zoomScale="130" zoomScaleNormal="130" workbookViewId="0">
      <pane xSplit="3" ySplit="9" topLeftCell="D10" activePane="bottomRight" state="frozen"/>
      <selection activeCell="D3" sqref="D3"/>
      <selection pane="topRight" activeCell="D3" sqref="D3"/>
      <selection pane="bottomLeft" activeCell="D3" sqref="D3"/>
      <selection pane="bottomRight" activeCell="H27" sqref="A10:H27"/>
    </sheetView>
  </sheetViews>
  <sheetFormatPr defaultRowHeight="15" x14ac:dyDescent="0.25"/>
  <cols>
    <col min="1" max="1" width="5.28515625" style="9" customWidth="1"/>
    <col min="2" max="2" width="17" style="11" customWidth="1"/>
    <col min="3" max="3" width="19" style="11" bestFit="1" customWidth="1"/>
    <col min="4" max="4" width="4.7109375" customWidth="1"/>
    <col min="5" max="5" width="4.5703125" style="9" customWidth="1"/>
    <col min="6" max="6" width="7" customWidth="1"/>
    <col min="7" max="7" width="7.140625" customWidth="1"/>
    <col min="8" max="8" width="7.5703125" customWidth="1"/>
    <col min="9" max="9" width="6.85546875" customWidth="1"/>
    <col min="10" max="10" width="8.42578125" customWidth="1"/>
  </cols>
  <sheetData>
    <row r="1" spans="1:11" ht="3.75" customHeight="1" x14ac:dyDescent="0.25"/>
    <row r="2" spans="1:11" x14ac:dyDescent="0.25">
      <c r="A2" s="11" t="str">
        <f>'Titulní strana'!A2:E2</f>
        <v>Název soutěže: Benešovská hvězda</v>
      </c>
    </row>
    <row r="3" spans="1:11" x14ac:dyDescent="0.25">
      <c r="A3" s="11" t="str">
        <f>'Titulní strana'!A3:E3</f>
        <v>Datum: 15. 2. 2025</v>
      </c>
    </row>
    <row r="4" spans="1:11" ht="4.5" customHeight="1" x14ac:dyDescent="0.25"/>
    <row r="5" spans="1:11" ht="12" customHeight="1" x14ac:dyDescent="0.25">
      <c r="A5" s="36" t="s">
        <v>58</v>
      </c>
      <c r="B5" s="37"/>
      <c r="C5" s="37" t="s">
        <v>42</v>
      </c>
      <c r="D5" s="38"/>
      <c r="E5" s="36"/>
    </row>
    <row r="6" spans="1:11" ht="4.5" customHeight="1" x14ac:dyDescent="0.25"/>
    <row r="7" spans="1:11" x14ac:dyDescent="0.25">
      <c r="A7" s="26" t="s">
        <v>43</v>
      </c>
    </row>
    <row r="8" spans="1:11" ht="4.5" customHeight="1" thickBot="1" x14ac:dyDescent="0.3"/>
    <row r="9" spans="1:11" s="15" customFormat="1" ht="12.75" thickBot="1" x14ac:dyDescent="0.25">
      <c r="A9" s="126" t="s">
        <v>44</v>
      </c>
      <c r="B9" s="127" t="s">
        <v>45</v>
      </c>
      <c r="C9" s="127" t="s">
        <v>46</v>
      </c>
      <c r="D9" s="128" t="s">
        <v>47</v>
      </c>
      <c r="E9" s="137" t="s">
        <v>40</v>
      </c>
      <c r="F9" s="128" t="s">
        <v>49</v>
      </c>
      <c r="G9" s="128" t="s">
        <v>50</v>
      </c>
      <c r="H9" s="129" t="s">
        <v>51</v>
      </c>
      <c r="I9" s="128" t="s">
        <v>82</v>
      </c>
      <c r="J9" s="130" t="s">
        <v>82</v>
      </c>
    </row>
    <row r="10" spans="1:11" x14ac:dyDescent="0.25">
      <c r="A10" s="132">
        <v>1</v>
      </c>
      <c r="B10" s="133" t="str">
        <f>ZÁVODNÍCI!B36</f>
        <v>Slavia Praha - OZP</v>
      </c>
      <c r="C10" s="133" t="str">
        <f>ZÁVODNÍCI!C36</f>
        <v>Macháček Karel</v>
      </c>
      <c r="D10" s="133" t="str">
        <f>ZÁVODNÍCI!D36</f>
        <v>B2</v>
      </c>
      <c r="E10" s="145" t="str">
        <f>ZÁVODNÍCI!E36</f>
        <v>M</v>
      </c>
      <c r="F10" s="134">
        <f>ZÁVODNÍCI!I36</f>
        <v>105</v>
      </c>
      <c r="G10" s="134">
        <f>ZÁVODNÍCI!J36</f>
        <v>103.2</v>
      </c>
      <c r="H10" s="135">
        <f t="shared" ref="H10:H27" si="0">F10+G10</f>
        <v>208.2</v>
      </c>
      <c r="I10" s="136"/>
      <c r="J10" s="99" t="s">
        <v>81</v>
      </c>
      <c r="K10">
        <v>30.4</v>
      </c>
    </row>
    <row r="11" spans="1:11" x14ac:dyDescent="0.25">
      <c r="A11" s="21">
        <v>2</v>
      </c>
      <c r="B11" s="20" t="str">
        <f>ZÁVODNÍCI!B34</f>
        <v>Slavia Praha - OZP</v>
      </c>
      <c r="C11" s="20" t="str">
        <f>ZÁVODNÍCI!C34</f>
        <v>Hlous Petr</v>
      </c>
      <c r="D11" s="20" t="str">
        <f>ZÁVODNÍCI!D34</f>
        <v>B3</v>
      </c>
      <c r="E11" s="19" t="str">
        <f>ZÁVODNÍCI!E34</f>
        <v>M</v>
      </c>
      <c r="F11" s="24">
        <f>ZÁVODNÍCI!I34</f>
        <v>103</v>
      </c>
      <c r="G11" s="24">
        <f>ZÁVODNÍCI!J34</f>
        <v>105.2</v>
      </c>
      <c r="H11" s="80">
        <f t="shared" si="0"/>
        <v>208.2</v>
      </c>
      <c r="I11" s="24">
        <f>H11-H10</f>
        <v>0</v>
      </c>
      <c r="J11" s="32">
        <f>H11-$H$10</f>
        <v>0</v>
      </c>
      <c r="K11">
        <v>28.6</v>
      </c>
    </row>
    <row r="12" spans="1:11" x14ac:dyDescent="0.25">
      <c r="A12" s="21">
        <v>3</v>
      </c>
      <c r="B12" s="20" t="str">
        <f>ZÁVODNÍCI!B16</f>
        <v>TJ Zora Praha</v>
      </c>
      <c r="C12" s="20" t="str">
        <f>ZÁVODNÍCI!C16</f>
        <v>Oppelt Michal</v>
      </c>
      <c r="D12" s="20" t="str">
        <f>ZÁVODNÍCI!D16</f>
        <v>B1</v>
      </c>
      <c r="E12" s="19" t="str">
        <f>ZÁVODNÍCI!E16</f>
        <v>M</v>
      </c>
      <c r="F12" s="24">
        <f>ZÁVODNÍCI!I16</f>
        <v>103.5</v>
      </c>
      <c r="G12" s="24">
        <f>ZÁVODNÍCI!J16</f>
        <v>104.6</v>
      </c>
      <c r="H12" s="80">
        <f t="shared" si="0"/>
        <v>208.1</v>
      </c>
      <c r="I12" s="24">
        <f t="shared" ref="I12:I22" si="1">H12-H11</f>
        <v>-9.9999999999994316E-2</v>
      </c>
      <c r="J12" s="32">
        <f t="shared" ref="J12:J22" si="2">H12-$H$10</f>
        <v>-9.9999999999994316E-2</v>
      </c>
    </row>
    <row r="13" spans="1:11" x14ac:dyDescent="0.25">
      <c r="A13" s="21">
        <v>4</v>
      </c>
      <c r="B13" s="20" t="str">
        <f>ZÁVODNÍCI!B11</f>
        <v>TJ Zora Praha</v>
      </c>
      <c r="C13" s="20" t="str">
        <f>ZÁVODNÍCI!C11</f>
        <v>Novotný Karel</v>
      </c>
      <c r="D13" s="20" t="str">
        <f>ZÁVODNÍCI!D11</f>
        <v>B3</v>
      </c>
      <c r="E13" s="19" t="str">
        <f>ZÁVODNÍCI!E11</f>
        <v>M</v>
      </c>
      <c r="F13" s="24">
        <f>ZÁVODNÍCI!I11</f>
        <v>105.1</v>
      </c>
      <c r="G13" s="24">
        <f>ZÁVODNÍCI!J11</f>
        <v>102.8</v>
      </c>
      <c r="H13" s="80">
        <f t="shared" si="0"/>
        <v>207.89999999999998</v>
      </c>
      <c r="I13" s="24">
        <f t="shared" si="1"/>
        <v>-0.20000000000001705</v>
      </c>
      <c r="J13" s="32">
        <f t="shared" si="2"/>
        <v>-0.30000000000001137</v>
      </c>
    </row>
    <row r="14" spans="1:11" x14ac:dyDescent="0.25">
      <c r="A14" s="21">
        <v>5</v>
      </c>
      <c r="B14" s="20" t="str">
        <f>ZÁVODNÍCI!B48</f>
        <v>ASK Lovosice</v>
      </c>
      <c r="C14" s="20" t="str">
        <f>ZÁVODNÍCI!C48</f>
        <v>Holeček Tadeáš</v>
      </c>
      <c r="D14" s="20" t="str">
        <f>ZÁVODNÍCI!D48</f>
        <v>B2</v>
      </c>
      <c r="E14" s="19" t="str">
        <f>ZÁVODNÍCI!E48</f>
        <v>M</v>
      </c>
      <c r="F14" s="24">
        <f>ZÁVODNÍCI!I48</f>
        <v>104.9</v>
      </c>
      <c r="G14" s="24">
        <f>ZÁVODNÍCI!J48</f>
        <v>102.8</v>
      </c>
      <c r="H14" s="80">
        <f t="shared" si="0"/>
        <v>207.7</v>
      </c>
      <c r="I14" s="24">
        <f t="shared" si="1"/>
        <v>-0.19999999999998863</v>
      </c>
      <c r="J14" s="32">
        <f t="shared" si="2"/>
        <v>-0.5</v>
      </c>
    </row>
    <row r="15" spans="1:11" x14ac:dyDescent="0.25">
      <c r="A15" s="21">
        <v>6</v>
      </c>
      <c r="B15" s="20" t="str">
        <f>ZÁVODNÍCI!B46</f>
        <v>SK Handicap Zlín</v>
      </c>
      <c r="C15" s="20" t="str">
        <f>ZÁVODNÍCI!C46</f>
        <v>Hradil Milan</v>
      </c>
      <c r="D15" s="20" t="str">
        <f>ZÁVODNÍCI!D46</f>
        <v>B1</v>
      </c>
      <c r="E15" s="19" t="str">
        <f>ZÁVODNÍCI!E46</f>
        <v>M</v>
      </c>
      <c r="F15" s="24">
        <f>ZÁVODNÍCI!I46</f>
        <v>104.7</v>
      </c>
      <c r="G15" s="24">
        <f>ZÁVODNÍCI!J46</f>
        <v>102.7</v>
      </c>
      <c r="H15" s="80">
        <f t="shared" si="0"/>
        <v>207.4</v>
      </c>
      <c r="I15" s="24">
        <f t="shared" si="1"/>
        <v>-0.29999999999998295</v>
      </c>
      <c r="J15" s="32">
        <f t="shared" si="2"/>
        <v>-0.79999999999998295</v>
      </c>
    </row>
    <row r="16" spans="1:11" x14ac:dyDescent="0.25">
      <c r="A16" s="21">
        <v>7</v>
      </c>
      <c r="B16" s="20" t="str">
        <f>ZÁVODNÍCI!B13</f>
        <v>TJ Zora Praha</v>
      </c>
      <c r="C16" s="20" t="str">
        <f>ZÁVODNÍCI!C13</f>
        <v>Duchoň František</v>
      </c>
      <c r="D16" s="20" t="str">
        <f>ZÁVODNÍCI!D13</f>
        <v>B1</v>
      </c>
      <c r="E16" s="19" t="str">
        <f>ZÁVODNÍCI!E13</f>
        <v>M</v>
      </c>
      <c r="F16" s="24">
        <f>ZÁVODNÍCI!I13</f>
        <v>101.6</v>
      </c>
      <c r="G16" s="24">
        <f>ZÁVODNÍCI!J13</f>
        <v>103.2</v>
      </c>
      <c r="H16" s="80">
        <f t="shared" si="0"/>
        <v>204.8</v>
      </c>
      <c r="I16" s="24">
        <f t="shared" si="1"/>
        <v>-2.5999999999999943</v>
      </c>
      <c r="J16" s="32">
        <f t="shared" si="2"/>
        <v>-3.3999999999999773</v>
      </c>
    </row>
    <row r="17" spans="1:10" x14ac:dyDescent="0.25">
      <c r="A17" s="21">
        <v>8</v>
      </c>
      <c r="B17" s="20" t="str">
        <f>ZÁVODNÍCI!B17</f>
        <v>TJ Zora Praha</v>
      </c>
      <c r="C17" s="20" t="str">
        <f>ZÁVODNÍCI!C17</f>
        <v>Ružek Jan</v>
      </c>
      <c r="D17" s="20" t="str">
        <f>ZÁVODNÍCI!D17</f>
        <v>B2</v>
      </c>
      <c r="E17" s="19" t="str">
        <f>ZÁVODNÍCI!E17</f>
        <v>M</v>
      </c>
      <c r="F17" s="24">
        <f>ZÁVODNÍCI!I17</f>
        <v>102.7</v>
      </c>
      <c r="G17" s="24">
        <f>ZÁVODNÍCI!J17</f>
        <v>101.2</v>
      </c>
      <c r="H17" s="80">
        <f t="shared" si="0"/>
        <v>203.9</v>
      </c>
      <c r="I17" s="24">
        <f t="shared" si="1"/>
        <v>-0.90000000000000568</v>
      </c>
      <c r="J17" s="32">
        <f t="shared" si="2"/>
        <v>-4.2999999999999829</v>
      </c>
    </row>
    <row r="18" spans="1:10" x14ac:dyDescent="0.25">
      <c r="A18" s="21">
        <v>9</v>
      </c>
      <c r="B18" s="20" t="str">
        <f>ZÁVODNÍCI!B40</f>
        <v>ASK Lovosice</v>
      </c>
      <c r="C18" s="20" t="str">
        <f>ZÁVODNÍCI!C40</f>
        <v>Krajíček Vladimír</v>
      </c>
      <c r="D18" s="20" t="str">
        <f>ZÁVODNÍCI!D40</f>
        <v>B1</v>
      </c>
      <c r="E18" s="19" t="str">
        <f>ZÁVODNÍCI!E40</f>
        <v>M</v>
      </c>
      <c r="F18" s="24">
        <f>ZÁVODNÍCI!I40</f>
        <v>104</v>
      </c>
      <c r="G18" s="24">
        <f>ZÁVODNÍCI!J40</f>
        <v>99.1</v>
      </c>
      <c r="H18" s="80">
        <f t="shared" si="0"/>
        <v>203.1</v>
      </c>
      <c r="I18" s="24">
        <f t="shared" si="1"/>
        <v>-0.80000000000001137</v>
      </c>
      <c r="J18" s="32">
        <f t="shared" si="2"/>
        <v>-5.0999999999999943</v>
      </c>
    </row>
    <row r="19" spans="1:10" x14ac:dyDescent="0.25">
      <c r="A19" s="21">
        <v>10</v>
      </c>
      <c r="B19" s="20" t="str">
        <f>ZÁVODNÍCI!B30</f>
        <v>Tandem Brno</v>
      </c>
      <c r="C19" s="20" t="str">
        <f>ZÁVODNÍCI!C30</f>
        <v>David Pavel</v>
      </c>
      <c r="D19" s="20" t="str">
        <f>ZÁVODNÍCI!D30</f>
        <v>B2</v>
      </c>
      <c r="E19" s="19" t="str">
        <f>ZÁVODNÍCI!E30</f>
        <v>M</v>
      </c>
      <c r="F19" s="24">
        <f>ZÁVODNÍCI!I30</f>
        <v>100.9</v>
      </c>
      <c r="G19" s="24">
        <f>ZÁVODNÍCI!J30</f>
        <v>101.4</v>
      </c>
      <c r="H19" s="80">
        <f t="shared" si="0"/>
        <v>202.3</v>
      </c>
      <c r="I19" s="24">
        <f t="shared" si="1"/>
        <v>-0.79999999999998295</v>
      </c>
      <c r="J19" s="32">
        <f t="shared" si="2"/>
        <v>-5.8999999999999773</v>
      </c>
    </row>
    <row r="20" spans="1:10" x14ac:dyDescent="0.25">
      <c r="A20" s="21">
        <v>11</v>
      </c>
      <c r="B20" s="20" t="str">
        <f>ZÁVODNÍCI!B43</f>
        <v>ASK Lovosice</v>
      </c>
      <c r="C20" s="20" t="str">
        <f>ZÁVODNÍCI!C43</f>
        <v>Lendvay Josef</v>
      </c>
      <c r="D20" s="20" t="str">
        <f>ZÁVODNÍCI!D43</f>
        <v>B1</v>
      </c>
      <c r="E20" s="19" t="str">
        <f>ZÁVODNÍCI!E43</f>
        <v>M</v>
      </c>
      <c r="F20" s="24">
        <f>ZÁVODNÍCI!I43</f>
        <v>98.2</v>
      </c>
      <c r="G20" s="24">
        <f>ZÁVODNÍCI!J43</f>
        <v>103</v>
      </c>
      <c r="H20" s="80">
        <f t="shared" si="0"/>
        <v>201.2</v>
      </c>
      <c r="I20" s="24">
        <f t="shared" si="1"/>
        <v>-1.1000000000000227</v>
      </c>
      <c r="J20" s="32">
        <f t="shared" si="2"/>
        <v>-7</v>
      </c>
    </row>
    <row r="21" spans="1:10" x14ac:dyDescent="0.25">
      <c r="A21" s="21">
        <v>12</v>
      </c>
      <c r="B21" s="20" t="str">
        <f>ZÁVODNÍCI!B32</f>
        <v>Tandem Brno</v>
      </c>
      <c r="C21" s="20" t="str">
        <f>ZÁVODNÍCI!C32</f>
        <v>Klim Pavel</v>
      </c>
      <c r="D21" s="20" t="str">
        <f>ZÁVODNÍCI!D32</f>
        <v>B2</v>
      </c>
      <c r="E21" s="19" t="str">
        <f>ZÁVODNÍCI!E32</f>
        <v>M</v>
      </c>
      <c r="F21" s="24">
        <f>ZÁVODNÍCI!I32</f>
        <v>98.4</v>
      </c>
      <c r="G21" s="24">
        <f>ZÁVODNÍCI!J32</f>
        <v>102.5</v>
      </c>
      <c r="H21" s="80">
        <f t="shared" si="0"/>
        <v>200.9</v>
      </c>
      <c r="I21" s="24">
        <f t="shared" si="1"/>
        <v>-0.29999999999998295</v>
      </c>
      <c r="J21" s="32">
        <f t="shared" si="2"/>
        <v>-7.2999999999999829</v>
      </c>
    </row>
    <row r="22" spans="1:10" x14ac:dyDescent="0.25">
      <c r="A22" s="21">
        <v>13</v>
      </c>
      <c r="B22" s="20" t="str">
        <f>ZÁVODNÍCI!B29</f>
        <v>Tandem Brno</v>
      </c>
      <c r="C22" s="20" t="str">
        <f>ZÁVODNÍCI!C29</f>
        <v>Michelfeit Pavel</v>
      </c>
      <c r="D22" s="20" t="str">
        <f>ZÁVODNÍCI!D29</f>
        <v>B1</v>
      </c>
      <c r="E22" s="19" t="str">
        <f>ZÁVODNÍCI!E29</f>
        <v>M</v>
      </c>
      <c r="F22" s="24">
        <f>ZÁVODNÍCI!I29</f>
        <v>100.1</v>
      </c>
      <c r="G22" s="24">
        <f>ZÁVODNÍCI!J29</f>
        <v>100.5</v>
      </c>
      <c r="H22" s="80">
        <f t="shared" si="0"/>
        <v>200.6</v>
      </c>
      <c r="I22" s="24">
        <f t="shared" si="1"/>
        <v>-0.30000000000001137</v>
      </c>
      <c r="J22" s="32">
        <f t="shared" si="2"/>
        <v>-7.5999999999999943</v>
      </c>
    </row>
    <row r="23" spans="1:10" x14ac:dyDescent="0.25">
      <c r="A23" s="21">
        <v>14</v>
      </c>
      <c r="B23" s="20" t="str">
        <f>ZÁVODNÍCI!B19</f>
        <v>TJ Zora Praha</v>
      </c>
      <c r="C23" s="20" t="str">
        <f>ZÁVODNÍCI!C19</f>
        <v>Tulej Pavel</v>
      </c>
      <c r="D23" s="20" t="str">
        <f>ZÁVODNÍCI!D19</f>
        <v>B2</v>
      </c>
      <c r="E23" s="19" t="str">
        <f>ZÁVODNÍCI!E19</f>
        <v>M</v>
      </c>
      <c r="F23" s="24">
        <f>ZÁVODNÍCI!I19</f>
        <v>100</v>
      </c>
      <c r="G23" s="24">
        <f>ZÁVODNÍCI!J19</f>
        <v>96.3</v>
      </c>
      <c r="H23" s="80">
        <f t="shared" si="0"/>
        <v>196.3</v>
      </c>
      <c r="I23" s="24">
        <f t="shared" ref="I23:I27" si="3">H23-H22</f>
        <v>-4.2999999999999829</v>
      </c>
      <c r="J23" s="32">
        <f t="shared" ref="J23:J27" si="4">H23-$H$10</f>
        <v>-11.899999999999977</v>
      </c>
    </row>
    <row r="24" spans="1:10" x14ac:dyDescent="0.25">
      <c r="A24" s="21">
        <v>15</v>
      </c>
      <c r="B24" s="20" t="str">
        <f>ZÁVODNÍCI!B18</f>
        <v>TJ Zora Praha</v>
      </c>
      <c r="C24" s="20" t="str">
        <f>ZÁVODNÍCI!C18</f>
        <v>Schejbal Jan</v>
      </c>
      <c r="D24" s="20" t="str">
        <f>ZÁVODNÍCI!D18</f>
        <v>B3</v>
      </c>
      <c r="E24" s="19" t="str">
        <f>ZÁVODNÍCI!E18</f>
        <v>M</v>
      </c>
      <c r="F24" s="24">
        <f>ZÁVODNÍCI!I18</f>
        <v>97.1</v>
      </c>
      <c r="G24" s="24">
        <f>ZÁVODNÍCI!J18</f>
        <v>95.7</v>
      </c>
      <c r="H24" s="80">
        <f t="shared" si="0"/>
        <v>192.8</v>
      </c>
      <c r="I24" s="24">
        <f t="shared" si="3"/>
        <v>-3.5</v>
      </c>
      <c r="J24" s="32">
        <f t="shared" si="4"/>
        <v>-15.399999999999977</v>
      </c>
    </row>
    <row r="25" spans="1:10" x14ac:dyDescent="0.25">
      <c r="A25" s="21">
        <v>16</v>
      </c>
      <c r="B25" s="20" t="str">
        <f>ZÁVODNÍCI!B31</f>
        <v>Tandem Brno</v>
      </c>
      <c r="C25" s="20" t="str">
        <f>ZÁVODNÍCI!C31</f>
        <v>Kaplan Josef</v>
      </c>
      <c r="D25" s="20" t="str">
        <f>ZÁVODNÍCI!D31</f>
        <v>B2</v>
      </c>
      <c r="E25" s="19" t="str">
        <f>ZÁVODNÍCI!E31</f>
        <v>M</v>
      </c>
      <c r="F25" s="24">
        <f>ZÁVODNÍCI!I31</f>
        <v>90.8</v>
      </c>
      <c r="G25" s="24">
        <f>ZÁVODNÍCI!J31</f>
        <v>96.6</v>
      </c>
      <c r="H25" s="80">
        <f t="shared" si="0"/>
        <v>187.39999999999998</v>
      </c>
      <c r="I25" s="24">
        <f t="shared" si="3"/>
        <v>-5.4000000000000341</v>
      </c>
      <c r="J25" s="32">
        <f t="shared" si="4"/>
        <v>-20.800000000000011</v>
      </c>
    </row>
    <row r="26" spans="1:10" x14ac:dyDescent="0.25">
      <c r="A26" s="21">
        <v>17</v>
      </c>
      <c r="B26" s="20" t="str">
        <f>ZÁVODNÍCI!B37</f>
        <v>Slavia Praha - OZP</v>
      </c>
      <c r="C26" s="20" t="str">
        <f>ZÁVODNÍCI!C37</f>
        <v>Reichel Jiří</v>
      </c>
      <c r="D26" s="20" t="str">
        <f>ZÁVODNÍCI!D37</f>
        <v>B2</v>
      </c>
      <c r="E26" s="19" t="str">
        <f>ZÁVODNÍCI!E37</f>
        <v>M</v>
      </c>
      <c r="F26" s="24">
        <f>ZÁVODNÍCI!I37</f>
        <v>87.2</v>
      </c>
      <c r="G26" s="24">
        <f>ZÁVODNÍCI!J37</f>
        <v>94.5</v>
      </c>
      <c r="H26" s="80">
        <f t="shared" si="0"/>
        <v>181.7</v>
      </c>
      <c r="I26" s="24">
        <f t="shared" si="3"/>
        <v>-5.6999999999999886</v>
      </c>
      <c r="J26" s="32">
        <f t="shared" si="4"/>
        <v>-26.5</v>
      </c>
    </row>
    <row r="27" spans="1:10" x14ac:dyDescent="0.25">
      <c r="A27" s="21">
        <v>18</v>
      </c>
      <c r="B27" s="20" t="str">
        <f>ZÁVODNÍCI!B28</f>
        <v>Tandem Brno</v>
      </c>
      <c r="C27" s="20" t="str">
        <f>ZÁVODNÍCI!C28</f>
        <v>Staniek Igor</v>
      </c>
      <c r="D27" s="20" t="str">
        <f>ZÁVODNÍCI!D28</f>
        <v>B2</v>
      </c>
      <c r="E27" s="19" t="str">
        <f>ZÁVODNÍCI!E28</f>
        <v>M</v>
      </c>
      <c r="F27" s="24">
        <f>ZÁVODNÍCI!I28</f>
        <v>80.400000000000006</v>
      </c>
      <c r="G27" s="24">
        <f>ZÁVODNÍCI!J28</f>
        <v>79.3</v>
      </c>
      <c r="H27" s="80">
        <f t="shared" si="0"/>
        <v>159.69999999999999</v>
      </c>
      <c r="I27" s="24">
        <f t="shared" si="3"/>
        <v>-22</v>
      </c>
      <c r="J27" s="32">
        <f t="shared" si="4"/>
        <v>-48.5</v>
      </c>
    </row>
  </sheetData>
  <sortState ref="B10:H59">
    <sortCondition descending="1" ref="H10:H59"/>
  </sortState>
  <hyperlinks>
    <hyperlink ref="A7" location="'Titulní strana'!A1" display="Zpět na titulní stranu"/>
  </hyperlinks>
  <pageMargins left="0.23622047244094491" right="0.23622047244094491" top="0.55118110236220474" bottom="0.55118110236220474" header="0.31496062992125984" footer="0.31496062992125984"/>
  <pageSetup paperSize="9" orientation="portrait" r:id="rId1"/>
  <headerFooter>
    <oddFooter>&amp;Lstrana &amp;P / &amp;N - &amp;A&amp;R&amp;F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16"/>
  <sheetViews>
    <sheetView zoomScale="130" zoomScaleNormal="130" workbookViewId="0">
      <pane xSplit="3" ySplit="9" topLeftCell="D10" activePane="bottomRight" state="frozen"/>
      <selection activeCell="D3" sqref="D3"/>
      <selection pane="topRight" activeCell="D3" sqref="D3"/>
      <selection pane="bottomLeft" activeCell="D3" sqref="D3"/>
      <selection pane="bottomRight" activeCell="H16" sqref="A10:H16"/>
    </sheetView>
  </sheetViews>
  <sheetFormatPr defaultRowHeight="15" x14ac:dyDescent="0.25"/>
  <cols>
    <col min="1" max="1" width="6.85546875" style="9" customWidth="1"/>
    <col min="2" max="2" width="15.42578125" style="11" bestFit="1" customWidth="1"/>
    <col min="3" max="3" width="19" style="11" bestFit="1" customWidth="1"/>
    <col min="4" max="4" width="4.42578125" customWidth="1"/>
    <col min="5" max="5" width="4.42578125" style="9" customWidth="1"/>
    <col min="6" max="6" width="7.140625" customWidth="1"/>
    <col min="7" max="7" width="7" customWidth="1"/>
    <col min="8" max="8" width="8.5703125" customWidth="1"/>
    <col min="9" max="9" width="6.85546875" customWidth="1"/>
    <col min="10" max="10" width="8.28515625" customWidth="1"/>
  </cols>
  <sheetData>
    <row r="1" spans="1:10" ht="3.75" customHeight="1" x14ac:dyDescent="0.25"/>
    <row r="2" spans="1:10" x14ac:dyDescent="0.25">
      <c r="A2" s="11" t="str">
        <f>'Titulní strana'!A2:E2</f>
        <v>Název soutěže: Benešovská hvězda</v>
      </c>
    </row>
    <row r="3" spans="1:10" x14ac:dyDescent="0.25">
      <c r="A3" s="11" t="str">
        <f>'Titulní strana'!A3:E3</f>
        <v>Datum: 15. 2. 2025</v>
      </c>
    </row>
    <row r="4" spans="1:10" ht="4.5" customHeight="1" x14ac:dyDescent="0.25"/>
    <row r="5" spans="1:10" ht="12" customHeight="1" x14ac:dyDescent="0.25">
      <c r="A5" s="36" t="s">
        <v>58</v>
      </c>
      <c r="B5" s="37"/>
      <c r="C5" s="37" t="s">
        <v>61</v>
      </c>
      <c r="D5" s="38"/>
      <c r="E5" s="36"/>
    </row>
    <row r="6" spans="1:10" ht="4.5" customHeight="1" x14ac:dyDescent="0.25"/>
    <row r="7" spans="1:10" x14ac:dyDescent="0.25">
      <c r="A7" s="26" t="s">
        <v>43</v>
      </c>
    </row>
    <row r="8" spans="1:10" ht="4.5" customHeight="1" thickBot="1" x14ac:dyDescent="0.3"/>
    <row r="9" spans="1:10" s="15" customFormat="1" ht="12.75" thickBot="1" x14ac:dyDescent="0.25">
      <c r="A9" s="126" t="s">
        <v>44</v>
      </c>
      <c r="B9" s="127" t="s">
        <v>45</v>
      </c>
      <c r="C9" s="127" t="s">
        <v>46</v>
      </c>
      <c r="D9" s="128" t="s">
        <v>47</v>
      </c>
      <c r="E9" s="137" t="s">
        <v>40</v>
      </c>
      <c r="F9" s="128" t="s">
        <v>49</v>
      </c>
      <c r="G9" s="128" t="s">
        <v>50</v>
      </c>
      <c r="H9" s="129" t="s">
        <v>59</v>
      </c>
      <c r="I9" s="128" t="s">
        <v>82</v>
      </c>
      <c r="J9" s="130" t="s">
        <v>82</v>
      </c>
    </row>
    <row r="10" spans="1:10" x14ac:dyDescent="0.25">
      <c r="A10" s="132">
        <v>1</v>
      </c>
      <c r="B10" s="133" t="str">
        <f>ZÁVODNÍCI!B21</f>
        <v>TJ Zora Praha</v>
      </c>
      <c r="C10" s="133" t="str">
        <f>ZÁVODNÍCI!C21</f>
        <v>Trnka Tomáš</v>
      </c>
      <c r="D10" s="133" t="str">
        <f>ZÁVODNÍCI!D21</f>
        <v>ost.</v>
      </c>
      <c r="E10" s="145" t="str">
        <f>ZÁVODNÍCI!E21</f>
        <v>M</v>
      </c>
      <c r="F10" s="134">
        <f>ZÁVODNÍCI!I21</f>
        <v>102.4</v>
      </c>
      <c r="G10" s="134">
        <f>ZÁVODNÍCI!J21</f>
        <v>102</v>
      </c>
      <c r="H10" s="135">
        <f t="shared" ref="H10:H16" si="0">F10+G10</f>
        <v>204.4</v>
      </c>
      <c r="I10" s="136"/>
      <c r="J10" s="99" t="s">
        <v>81</v>
      </c>
    </row>
    <row r="11" spans="1:10" x14ac:dyDescent="0.25">
      <c r="A11" s="21">
        <v>2</v>
      </c>
      <c r="B11" s="20" t="str">
        <f>ZÁVODNÍCI!B22</f>
        <v>Neregistrovaný</v>
      </c>
      <c r="C11" s="20" t="str">
        <f>ZÁVODNÍCI!C22</f>
        <v>Kucová Miroslava</v>
      </c>
      <c r="D11" s="20" t="str">
        <f>ZÁVODNÍCI!D22</f>
        <v>ost.</v>
      </c>
      <c r="E11" s="19" t="str">
        <f>ZÁVODNÍCI!E22</f>
        <v>Ž</v>
      </c>
      <c r="F11" s="24">
        <f>ZÁVODNÍCI!I22</f>
        <v>93.4</v>
      </c>
      <c r="G11" s="24">
        <f>ZÁVODNÍCI!J22</f>
        <v>101.6</v>
      </c>
      <c r="H11" s="80">
        <f t="shared" si="0"/>
        <v>195</v>
      </c>
      <c r="I11" s="24">
        <f>H11-H10</f>
        <v>-9.4000000000000057</v>
      </c>
      <c r="J11" s="32">
        <f>H11-$H$10</f>
        <v>-9.4000000000000057</v>
      </c>
    </row>
    <row r="12" spans="1:10" x14ac:dyDescent="0.25">
      <c r="A12" s="21">
        <v>3</v>
      </c>
      <c r="B12" s="20" t="s">
        <v>24</v>
      </c>
      <c r="C12" s="20" t="s">
        <v>93</v>
      </c>
      <c r="D12" s="17" t="s">
        <v>109</v>
      </c>
      <c r="E12" s="19" t="s">
        <v>96</v>
      </c>
      <c r="F12" s="17">
        <v>92.8</v>
      </c>
      <c r="G12" s="17">
        <v>99.9</v>
      </c>
      <c r="H12" s="80">
        <f t="shared" si="0"/>
        <v>192.7</v>
      </c>
      <c r="I12" s="24">
        <f t="shared" ref="I12:I15" si="1">H12-H11</f>
        <v>-2.3000000000000114</v>
      </c>
      <c r="J12" s="32">
        <f t="shared" ref="J12:J15" si="2">H12-$H$10</f>
        <v>-11.700000000000017</v>
      </c>
    </row>
    <row r="13" spans="1:10" x14ac:dyDescent="0.25">
      <c r="A13" s="21">
        <v>4</v>
      </c>
      <c r="B13" s="20" t="str">
        <f>ZÁVODNÍCI!B38</f>
        <v>Slavia Praha - OZP</v>
      </c>
      <c r="C13" s="20" t="str">
        <f>ZÁVODNÍCI!C38</f>
        <v>Mrázková Jarmila</v>
      </c>
      <c r="D13" s="20" t="str">
        <f>ZÁVODNÍCI!D38</f>
        <v>ost.</v>
      </c>
      <c r="E13" s="19" t="str">
        <f>ZÁVODNÍCI!E38</f>
        <v>Ž</v>
      </c>
      <c r="F13" s="24">
        <f>ZÁVODNÍCI!I38</f>
        <v>94.3</v>
      </c>
      <c r="G13" s="24">
        <f>ZÁVODNÍCI!J38</f>
        <v>94.5</v>
      </c>
      <c r="H13" s="80">
        <f t="shared" si="0"/>
        <v>188.8</v>
      </c>
      <c r="I13" s="24">
        <f t="shared" si="1"/>
        <v>-3.8999999999999773</v>
      </c>
      <c r="J13" s="32">
        <f t="shared" si="2"/>
        <v>-15.599999999999994</v>
      </c>
    </row>
    <row r="14" spans="1:10" x14ac:dyDescent="0.25">
      <c r="A14" s="21">
        <v>5</v>
      </c>
      <c r="B14" s="20" t="str">
        <f>ZÁVODNÍCI!B25</f>
        <v>TJ Zora Praha</v>
      </c>
      <c r="C14" s="20" t="str">
        <f>ZÁVODNÍCI!C25</f>
        <v>Zeman Tomáš</v>
      </c>
      <c r="D14" s="20" t="str">
        <f>ZÁVODNÍCI!D25</f>
        <v>ost.</v>
      </c>
      <c r="E14" s="19" t="str">
        <f>ZÁVODNÍCI!E25</f>
        <v>M</v>
      </c>
      <c r="F14" s="24">
        <f>ZÁVODNÍCI!I25</f>
        <v>98.1</v>
      </c>
      <c r="G14" s="24">
        <f>ZÁVODNÍCI!J25</f>
        <v>89</v>
      </c>
      <c r="H14" s="80">
        <f t="shared" si="0"/>
        <v>187.1</v>
      </c>
      <c r="I14" s="24">
        <f t="shared" si="1"/>
        <v>-1.7000000000000171</v>
      </c>
      <c r="J14" s="32">
        <f t="shared" si="2"/>
        <v>-17.300000000000011</v>
      </c>
    </row>
    <row r="15" spans="1:10" x14ac:dyDescent="0.25">
      <c r="A15" s="21">
        <v>6</v>
      </c>
      <c r="B15" s="20" t="str">
        <f>ZÁVODNÍCI!B44</f>
        <v>ASK Lovosice</v>
      </c>
      <c r="C15" s="20" t="str">
        <f>ZÁVODNÍCI!C44</f>
        <v>Aschenbrenner Petr</v>
      </c>
      <c r="D15" s="20" t="str">
        <f>ZÁVODNÍCI!D44</f>
        <v>ost.</v>
      </c>
      <c r="E15" s="19" t="str">
        <f>ZÁVODNÍCI!E44</f>
        <v>M</v>
      </c>
      <c r="F15" s="24">
        <f>ZÁVODNÍCI!I44</f>
        <v>79.2</v>
      </c>
      <c r="G15" s="24">
        <f>ZÁVODNÍCI!J44</f>
        <v>92.2</v>
      </c>
      <c r="H15" s="80">
        <f t="shared" si="0"/>
        <v>171.4</v>
      </c>
      <c r="I15" s="24">
        <f t="shared" si="1"/>
        <v>-15.699999999999989</v>
      </c>
      <c r="J15" s="32">
        <f t="shared" si="2"/>
        <v>-33</v>
      </c>
    </row>
    <row r="16" spans="1:10" ht="15.75" thickBot="1" x14ac:dyDescent="0.3">
      <c r="A16" s="12">
        <v>7</v>
      </c>
      <c r="B16" s="170" t="str">
        <f>ZÁVODNÍCI!B24</f>
        <v>TJ Zora Praha</v>
      </c>
      <c r="C16" s="170" t="str">
        <f>ZÁVODNÍCI!C24</f>
        <v>Horský Zdeněk</v>
      </c>
      <c r="D16" s="170" t="str">
        <f>ZÁVODNÍCI!D24</f>
        <v>ost.</v>
      </c>
      <c r="E16" s="167" t="str">
        <f>ZÁVODNÍCI!E24</f>
        <v>M</v>
      </c>
      <c r="F16" s="173">
        <f>ZÁVODNÍCI!I24</f>
        <v>84.3</v>
      </c>
      <c r="G16" s="173">
        <f>ZÁVODNÍCI!J24</f>
        <v>84.7</v>
      </c>
      <c r="H16" s="81">
        <f t="shared" si="0"/>
        <v>169</v>
      </c>
      <c r="I16" s="25">
        <f t="shared" ref="I16" si="3">H16-H15</f>
        <v>-2.4000000000000057</v>
      </c>
      <c r="J16" s="33">
        <f t="shared" ref="J16" si="4">H16-$H$10</f>
        <v>-35.400000000000006</v>
      </c>
    </row>
  </sheetData>
  <sortState ref="B10:H16">
    <sortCondition descending="1" ref="H10:H16"/>
  </sortState>
  <hyperlinks>
    <hyperlink ref="A7" location="'Titulní strana'!A1" display="Zpět na titulní stranu"/>
  </hyperlinks>
  <pageMargins left="0.23622047244094491" right="0.23622047244094491" top="0.55118110236220474" bottom="0.55118110236220474" header="0.31496062992125984" footer="0.31496062992125984"/>
  <pageSetup paperSize="9" orientation="portrait" r:id="rId1"/>
  <headerFooter>
    <oddFooter>&amp;Lstrana &amp;P / &amp;N - &amp;A&amp;R&amp;F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18"/>
  <sheetViews>
    <sheetView zoomScale="130" zoomScaleNormal="130" workbookViewId="0">
      <pane xSplit="4" ySplit="9" topLeftCell="E10" activePane="bottomRight" state="frozen"/>
      <selection activeCell="D3" sqref="D3"/>
      <selection pane="topRight" activeCell="D3" sqref="D3"/>
      <selection pane="bottomLeft" activeCell="D3" sqref="D3"/>
      <selection pane="bottomRight" activeCell="G18" sqref="A10:G18"/>
    </sheetView>
  </sheetViews>
  <sheetFormatPr defaultRowHeight="15" x14ac:dyDescent="0.25"/>
  <cols>
    <col min="1" max="1" width="5.28515625" style="9" customWidth="1"/>
    <col min="2" max="2" width="16" style="11" customWidth="1"/>
    <col min="3" max="3" width="17.7109375" style="11" bestFit="1" customWidth="1"/>
    <col min="4" max="4" width="16" style="11" customWidth="1"/>
    <col min="5" max="5" width="6.85546875" customWidth="1"/>
    <col min="6" max="6" width="6.42578125" customWidth="1"/>
    <col min="7" max="7" width="7.140625" customWidth="1"/>
    <col min="8" max="8" width="7.28515625" customWidth="1"/>
    <col min="9" max="9" width="8.140625" customWidth="1"/>
  </cols>
  <sheetData>
    <row r="1" spans="1:9" ht="3.75" customHeight="1" x14ac:dyDescent="0.25"/>
    <row r="2" spans="1:9" x14ac:dyDescent="0.25">
      <c r="A2" s="11" t="str">
        <f>'Titulní strana'!A2:E2</f>
        <v>Název soutěže: Benešovská hvězda</v>
      </c>
    </row>
    <row r="3" spans="1:9" x14ac:dyDescent="0.25">
      <c r="A3" s="11" t="str">
        <f>'Titulní strana'!A3:E3</f>
        <v>Datum: 15. 2. 2025</v>
      </c>
    </row>
    <row r="4" spans="1:9" ht="4.5" customHeight="1" x14ac:dyDescent="0.25"/>
    <row r="5" spans="1:9" ht="12" customHeight="1" x14ac:dyDescent="0.25">
      <c r="A5" s="37" t="s">
        <v>58</v>
      </c>
      <c r="B5" s="37"/>
      <c r="C5" s="37" t="s">
        <v>62</v>
      </c>
      <c r="D5" s="37"/>
    </row>
    <row r="6" spans="1:9" ht="4.5" customHeight="1" x14ac:dyDescent="0.25"/>
    <row r="7" spans="1:9" x14ac:dyDescent="0.25">
      <c r="A7" s="26" t="s">
        <v>43</v>
      </c>
    </row>
    <row r="8" spans="1:9" ht="4.5" customHeight="1" thickBot="1" x14ac:dyDescent="0.3"/>
    <row r="9" spans="1:9" s="15" customFormat="1" ht="12.75" thickBot="1" x14ac:dyDescent="0.25">
      <c r="A9" s="126" t="s">
        <v>44</v>
      </c>
      <c r="B9" s="127" t="s">
        <v>45</v>
      </c>
      <c r="C9" s="127" t="s">
        <v>46</v>
      </c>
      <c r="D9" s="127" t="s">
        <v>48</v>
      </c>
      <c r="E9" s="128" t="s">
        <v>53</v>
      </c>
      <c r="F9" s="128" t="s">
        <v>54</v>
      </c>
      <c r="G9" s="129" t="s">
        <v>59</v>
      </c>
      <c r="H9" s="130" t="s">
        <v>82</v>
      </c>
      <c r="I9" s="131" t="s">
        <v>82</v>
      </c>
    </row>
    <row r="10" spans="1:9" x14ac:dyDescent="0.25">
      <c r="A10" s="132">
        <v>1</v>
      </c>
      <c r="B10" s="133" t="str">
        <f>ZÁVODNÍCI!B15</f>
        <v>TJ Zora Praha</v>
      </c>
      <c r="C10" s="133" t="str">
        <f>ZÁVODNÍCI!C15</f>
        <v>Policarová Martina</v>
      </c>
      <c r="D10" s="133" t="str">
        <f>ZÁVODNÍCI!F15</f>
        <v>Oppelt Michal</v>
      </c>
      <c r="E10" s="134">
        <f>ZÁVODNÍCI!I15+ZÁVODNÍCI!J15</f>
        <v>204.2</v>
      </c>
      <c r="F10" s="134">
        <v>208.1</v>
      </c>
      <c r="G10" s="135">
        <f t="shared" ref="G10:G18" si="0">E10+F10</f>
        <v>412.29999999999995</v>
      </c>
      <c r="H10" s="136"/>
      <c r="I10" s="99" t="s">
        <v>81</v>
      </c>
    </row>
    <row r="11" spans="1:9" x14ac:dyDescent="0.25">
      <c r="A11" s="21">
        <v>2</v>
      </c>
      <c r="B11" s="20" t="str">
        <f>ZÁVODNÍCI!B12</f>
        <v>TJ Zora Praha</v>
      </c>
      <c r="C11" s="20" t="str">
        <f>ZÁVODNÍCI!C12</f>
        <v>Duchoňová Zuzana</v>
      </c>
      <c r="D11" s="20" t="str">
        <f>ZÁVODNÍCI!F12</f>
        <v>Duchoň František</v>
      </c>
      <c r="E11" s="24">
        <f>ZÁVODNÍCI!I12+ZÁVODNÍCI!J12</f>
        <v>199.89999999999998</v>
      </c>
      <c r="F11" s="24">
        <v>204.8</v>
      </c>
      <c r="G11" s="80">
        <f t="shared" si="0"/>
        <v>404.7</v>
      </c>
      <c r="H11" s="24">
        <f>G11-G10</f>
        <v>-7.5999999999999659</v>
      </c>
      <c r="I11" s="32">
        <f>G11-$G$10</f>
        <v>-7.5999999999999659</v>
      </c>
    </row>
    <row r="12" spans="1:9" x14ac:dyDescent="0.25">
      <c r="A12" s="21">
        <v>3</v>
      </c>
      <c r="B12" s="20" t="str">
        <f>ZÁVODNÍCI!B42</f>
        <v>ASK Lovosice</v>
      </c>
      <c r="C12" s="20" t="str">
        <f>ZÁVODNÍCI!C42</f>
        <v>Šourková Irena</v>
      </c>
      <c r="D12" s="20" t="str">
        <f>ZÁVODNÍCI!F42</f>
        <v>Lendvay Josef</v>
      </c>
      <c r="E12" s="24">
        <f>ZÁVODNÍCI!I42+ZÁVODNÍCI!J42</f>
        <v>201.7</v>
      </c>
      <c r="F12" s="17">
        <v>201.2</v>
      </c>
      <c r="G12" s="80">
        <f t="shared" si="0"/>
        <v>402.9</v>
      </c>
      <c r="H12" s="24">
        <f t="shared" ref="H12:H18" si="1">G12-G11</f>
        <v>-1.8000000000000114</v>
      </c>
      <c r="I12" s="32">
        <f t="shared" ref="I12:I18" si="2">G12-$G$10</f>
        <v>-9.3999999999999773</v>
      </c>
    </row>
    <row r="13" spans="1:9" x14ac:dyDescent="0.25">
      <c r="A13" s="21">
        <v>4</v>
      </c>
      <c r="B13" s="20" t="str">
        <f>ZÁVODNÍCI!B10</f>
        <v>TJ Zora Praha</v>
      </c>
      <c r="C13" s="20" t="str">
        <f>ZÁVODNÍCI!C10</f>
        <v>Pechová Eva</v>
      </c>
      <c r="D13" s="20" t="str">
        <f>ZÁVODNÍCI!F10</f>
        <v>Novotný Karel</v>
      </c>
      <c r="E13" s="24">
        <f>ZÁVODNÍCI!I10+ZÁVODNÍCI!J10</f>
        <v>192.7</v>
      </c>
      <c r="F13" s="24">
        <v>207.9</v>
      </c>
      <c r="G13" s="80">
        <f t="shared" si="0"/>
        <v>400.6</v>
      </c>
      <c r="H13" s="24">
        <f t="shared" si="1"/>
        <v>-2.2999999999999545</v>
      </c>
      <c r="I13" s="32">
        <f t="shared" si="2"/>
        <v>-11.699999999999932</v>
      </c>
    </row>
    <row r="14" spans="1:9" x14ac:dyDescent="0.25">
      <c r="A14" s="21">
        <v>5</v>
      </c>
      <c r="B14" s="20" t="str">
        <f>ZÁVODNÍCI!B35</f>
        <v>Slavia Praha - OZP</v>
      </c>
      <c r="C14" s="20" t="str">
        <f>ZÁVODNÍCI!C35</f>
        <v>Macháčková Věra</v>
      </c>
      <c r="D14" s="20" t="str">
        <f>ZÁVODNÍCI!F35</f>
        <v>Macháček Karel</v>
      </c>
      <c r="E14" s="24">
        <f>ZÁVODNÍCI!I35+ZÁVODNÍCI!J35</f>
        <v>192</v>
      </c>
      <c r="F14" s="17">
        <v>208.2</v>
      </c>
      <c r="G14" s="80">
        <f t="shared" si="0"/>
        <v>400.2</v>
      </c>
      <c r="H14" s="24">
        <f t="shared" si="1"/>
        <v>-0.40000000000003411</v>
      </c>
      <c r="I14" s="32">
        <f t="shared" si="2"/>
        <v>-12.099999999999966</v>
      </c>
    </row>
    <row r="15" spans="1:9" x14ac:dyDescent="0.25">
      <c r="A15" s="21">
        <v>6</v>
      </c>
      <c r="B15" s="20" t="str">
        <f>ZÁVODNÍCI!B39</f>
        <v>ASK Lovosice</v>
      </c>
      <c r="C15" s="20" t="str">
        <f>ZÁVODNÍCI!C39</f>
        <v>Petrášová Hana</v>
      </c>
      <c r="D15" s="20" t="str">
        <f>ZÁVODNÍCI!F39</f>
        <v>Krajíček Vladimír</v>
      </c>
      <c r="E15" s="24">
        <f>ZÁVODNÍCI!I39+ZÁVODNÍCI!J39</f>
        <v>195.4</v>
      </c>
      <c r="F15" s="17">
        <v>203.1</v>
      </c>
      <c r="G15" s="80">
        <f t="shared" si="0"/>
        <v>398.5</v>
      </c>
      <c r="H15" s="24">
        <f t="shared" si="1"/>
        <v>-1.6999999999999886</v>
      </c>
      <c r="I15" s="32">
        <f t="shared" si="2"/>
        <v>-13.799999999999955</v>
      </c>
    </row>
    <row r="16" spans="1:9" x14ac:dyDescent="0.25">
      <c r="A16" s="21">
        <v>7</v>
      </c>
      <c r="B16" s="20" t="str">
        <f>ZÁVODNÍCI!B45</f>
        <v>SK Handicap Zlín</v>
      </c>
      <c r="C16" s="20" t="str">
        <f>ZÁVODNÍCI!C45</f>
        <v>Hradilová Helena</v>
      </c>
      <c r="D16" s="20" t="str">
        <f>ZÁVODNÍCI!F45</f>
        <v>Hradil Milan</v>
      </c>
      <c r="E16" s="24">
        <f>ZÁVODNÍCI!I45+ZÁVODNÍCI!J45</f>
        <v>178.3</v>
      </c>
      <c r="F16" s="17">
        <v>207.4</v>
      </c>
      <c r="G16" s="80">
        <f t="shared" si="0"/>
        <v>385.70000000000005</v>
      </c>
      <c r="H16" s="24">
        <f t="shared" si="1"/>
        <v>-12.799999999999955</v>
      </c>
      <c r="I16" s="32">
        <f t="shared" si="2"/>
        <v>-26.599999999999909</v>
      </c>
    </row>
    <row r="17" spans="1:9" x14ac:dyDescent="0.25">
      <c r="A17" s="21">
        <v>8</v>
      </c>
      <c r="B17" s="20" t="str">
        <f>ZÁVODNÍCI!B33</f>
        <v>Slavia Praha - OZP</v>
      </c>
      <c r="C17" s="20" t="str">
        <f>ZÁVODNÍCI!C33</f>
        <v>Hurtová Ludmila</v>
      </c>
      <c r="D17" s="20" t="str">
        <f>ZÁVODNÍCI!F33</f>
        <v>Hlous Petr</v>
      </c>
      <c r="E17" s="24">
        <f>ZÁVODNÍCI!I33+ZÁVODNÍCI!J33</f>
        <v>176.5</v>
      </c>
      <c r="F17" s="17">
        <v>208.2</v>
      </c>
      <c r="G17" s="80">
        <f t="shared" si="0"/>
        <v>384.7</v>
      </c>
      <c r="H17" s="24">
        <f t="shared" si="1"/>
        <v>-1.0000000000000568</v>
      </c>
      <c r="I17" s="32">
        <f t="shared" si="2"/>
        <v>-27.599999999999966</v>
      </c>
    </row>
    <row r="18" spans="1:9" x14ac:dyDescent="0.25">
      <c r="A18" s="21">
        <v>9</v>
      </c>
      <c r="B18" s="20" t="str">
        <f>ZÁVODNÍCI!B27</f>
        <v>Tandem Brno</v>
      </c>
      <c r="C18" s="20" t="str">
        <f>ZÁVODNÍCI!C27</f>
        <v>Stanieková Dana</v>
      </c>
      <c r="D18" s="20" t="str">
        <f>ZÁVODNÍCI!F27</f>
        <v>Staniek Igor</v>
      </c>
      <c r="E18" s="24">
        <f>ZÁVODNÍCI!I27+ZÁVODNÍCI!J27</f>
        <v>178.5</v>
      </c>
      <c r="F18" s="17">
        <v>159.69999999999999</v>
      </c>
      <c r="G18" s="80">
        <f t="shared" si="0"/>
        <v>338.2</v>
      </c>
      <c r="H18" s="24">
        <f t="shared" si="1"/>
        <v>-46.5</v>
      </c>
      <c r="I18" s="32">
        <f t="shared" si="2"/>
        <v>-74.099999999999966</v>
      </c>
    </row>
  </sheetData>
  <sortState ref="B10:G59">
    <sortCondition descending="1" ref="G10:G59"/>
  </sortState>
  <hyperlinks>
    <hyperlink ref="A7" location="'Titulní strana'!A1" display="Zpět na titulní stranu"/>
  </hyperlinks>
  <pageMargins left="0.23622047244094491" right="0.23622047244094491" top="0.55118110236220474" bottom="0.55118110236220474" header="0.31496062992125984" footer="0.31496062992125984"/>
  <pageSetup paperSize="9" orientation="portrait" r:id="rId1"/>
  <headerFooter>
    <oddFooter>&amp;Lstrana &amp;P / &amp;N - &amp;A&amp;R&amp;F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45"/>
  <sheetViews>
    <sheetView zoomScale="130" zoomScaleNormal="130" workbookViewId="0">
      <selection activeCell="H45" sqref="A10:H45"/>
    </sheetView>
  </sheetViews>
  <sheetFormatPr defaultRowHeight="15" x14ac:dyDescent="0.25"/>
  <cols>
    <col min="1" max="1" width="5.7109375" style="9" customWidth="1"/>
    <col min="2" max="2" width="15.5703125" style="11" customWidth="1"/>
    <col min="3" max="3" width="19" style="11" bestFit="1" customWidth="1"/>
    <col min="4" max="4" width="4.42578125" customWidth="1"/>
    <col min="5" max="5" width="4.42578125" style="9" customWidth="1"/>
    <col min="6" max="7" width="6.7109375" customWidth="1"/>
    <col min="8" max="8" width="7" customWidth="1"/>
    <col min="9" max="9" width="6.85546875" customWidth="1"/>
    <col min="10" max="10" width="8.28515625" customWidth="1"/>
    <col min="11" max="11" width="5.5703125" customWidth="1"/>
  </cols>
  <sheetData>
    <row r="1" spans="1:11" ht="3.75" customHeight="1" x14ac:dyDescent="0.25"/>
    <row r="2" spans="1:11" x14ac:dyDescent="0.25">
      <c r="A2" s="11" t="str">
        <f>'Titulní strana'!A2:E2</f>
        <v>Název soutěže: Benešovská hvězda</v>
      </c>
    </row>
    <row r="3" spans="1:11" x14ac:dyDescent="0.25">
      <c r="A3" s="11" t="str">
        <f>'Titulní strana'!A3:E3</f>
        <v>Datum: 15. 2. 2025</v>
      </c>
    </row>
    <row r="4" spans="1:11" ht="4.5" customHeight="1" x14ac:dyDescent="0.25"/>
    <row r="5" spans="1:11" ht="12" customHeight="1" x14ac:dyDescent="0.25">
      <c r="A5" s="36" t="s">
        <v>58</v>
      </c>
      <c r="B5" s="37"/>
      <c r="C5" s="37" t="s">
        <v>105</v>
      </c>
      <c r="D5" s="38"/>
      <c r="E5" s="36"/>
    </row>
    <row r="6" spans="1:11" ht="4.5" customHeight="1" x14ac:dyDescent="0.25"/>
    <row r="7" spans="1:11" x14ac:dyDescent="0.25">
      <c r="A7" s="26" t="s">
        <v>43</v>
      </c>
    </row>
    <row r="8" spans="1:11" ht="4.5" customHeight="1" thickBot="1" x14ac:dyDescent="0.3"/>
    <row r="9" spans="1:11" s="15" customFormat="1" ht="12.75" thickBot="1" x14ac:dyDescent="0.25">
      <c r="A9" s="126" t="s">
        <v>44</v>
      </c>
      <c r="B9" s="127" t="s">
        <v>45</v>
      </c>
      <c r="C9" s="127" t="s">
        <v>46</v>
      </c>
      <c r="D9" s="128" t="s">
        <v>47</v>
      </c>
      <c r="E9" s="137" t="s">
        <v>40</v>
      </c>
      <c r="F9" s="128" t="s">
        <v>49</v>
      </c>
      <c r="G9" s="128" t="s">
        <v>50</v>
      </c>
      <c r="H9" s="129" t="s">
        <v>59</v>
      </c>
      <c r="I9" s="128" t="s">
        <v>82</v>
      </c>
      <c r="J9" s="130" t="s">
        <v>82</v>
      </c>
    </row>
    <row r="10" spans="1:11" x14ac:dyDescent="0.25">
      <c r="A10" s="132">
        <v>1</v>
      </c>
      <c r="B10" s="133" t="str">
        <f>ZÁVODNÍCI!B36</f>
        <v>Slavia Praha - OZP</v>
      </c>
      <c r="C10" s="133" t="str">
        <f>ZÁVODNÍCI!C36</f>
        <v>Macháček Karel</v>
      </c>
      <c r="D10" s="133" t="str">
        <f>ZÁVODNÍCI!D36</f>
        <v>B2</v>
      </c>
      <c r="E10" s="145" t="str">
        <f>ZÁVODNÍCI!E36</f>
        <v>M</v>
      </c>
      <c r="F10" s="134">
        <f>ZÁVODNÍCI!I36</f>
        <v>105</v>
      </c>
      <c r="G10" s="134">
        <f>ZÁVODNÍCI!J36</f>
        <v>103.2</v>
      </c>
      <c r="H10" s="135">
        <f t="shared" ref="H10:H45" si="0">F10+G10</f>
        <v>208.2</v>
      </c>
      <c r="I10" s="136"/>
      <c r="J10" s="99" t="s">
        <v>81</v>
      </c>
      <c r="K10">
        <v>30.4</v>
      </c>
    </row>
    <row r="11" spans="1:11" x14ac:dyDescent="0.25">
      <c r="A11" s="21">
        <v>2</v>
      </c>
      <c r="B11" s="20" t="str">
        <f>ZÁVODNÍCI!B34</f>
        <v>Slavia Praha - OZP</v>
      </c>
      <c r="C11" s="20" t="str">
        <f>ZÁVODNÍCI!C34</f>
        <v>Hlous Petr</v>
      </c>
      <c r="D11" s="20" t="str">
        <f>ZÁVODNÍCI!D34</f>
        <v>B3</v>
      </c>
      <c r="E11" s="19" t="str">
        <f>ZÁVODNÍCI!E34</f>
        <v>M</v>
      </c>
      <c r="F11" s="24">
        <f>ZÁVODNÍCI!I34</f>
        <v>103</v>
      </c>
      <c r="G11" s="24">
        <f>ZÁVODNÍCI!J34</f>
        <v>105.2</v>
      </c>
      <c r="H11" s="80">
        <f t="shared" si="0"/>
        <v>208.2</v>
      </c>
      <c r="I11" s="24">
        <f>H11-H10</f>
        <v>0</v>
      </c>
      <c r="J11" s="32">
        <f>H11-$H$10</f>
        <v>0</v>
      </c>
      <c r="K11">
        <v>28.6</v>
      </c>
    </row>
    <row r="12" spans="1:11" x14ac:dyDescent="0.25">
      <c r="A12" s="21">
        <v>3</v>
      </c>
      <c r="B12" s="20" t="str">
        <f>ZÁVODNÍCI!B16</f>
        <v>TJ Zora Praha</v>
      </c>
      <c r="C12" s="20" t="str">
        <f>ZÁVODNÍCI!C16</f>
        <v>Oppelt Michal</v>
      </c>
      <c r="D12" s="20" t="str">
        <f>ZÁVODNÍCI!D16</f>
        <v>B1</v>
      </c>
      <c r="E12" s="19" t="str">
        <f>ZÁVODNÍCI!E16</f>
        <v>M</v>
      </c>
      <c r="F12" s="24">
        <f>ZÁVODNÍCI!I16</f>
        <v>103.5</v>
      </c>
      <c r="G12" s="24">
        <f>ZÁVODNÍCI!J16</f>
        <v>104.6</v>
      </c>
      <c r="H12" s="80">
        <f t="shared" si="0"/>
        <v>208.1</v>
      </c>
      <c r="I12" s="24">
        <f t="shared" ref="I12:I45" si="1">H12-H11</f>
        <v>-9.9999999999994316E-2</v>
      </c>
      <c r="J12" s="32">
        <f t="shared" ref="J12:J45" si="2">H12-$H$10</f>
        <v>-9.9999999999994316E-2</v>
      </c>
    </row>
    <row r="13" spans="1:11" x14ac:dyDescent="0.25">
      <c r="A13" s="21">
        <v>4</v>
      </c>
      <c r="B13" s="20" t="str">
        <f>ZÁVODNÍCI!B11</f>
        <v>TJ Zora Praha</v>
      </c>
      <c r="C13" s="20" t="str">
        <f>ZÁVODNÍCI!C11</f>
        <v>Novotný Karel</v>
      </c>
      <c r="D13" s="20" t="str">
        <f>ZÁVODNÍCI!D11</f>
        <v>B3</v>
      </c>
      <c r="E13" s="19" t="str">
        <f>ZÁVODNÍCI!E11</f>
        <v>M</v>
      </c>
      <c r="F13" s="24">
        <f>ZÁVODNÍCI!I11</f>
        <v>105.1</v>
      </c>
      <c r="G13" s="24">
        <f>ZÁVODNÍCI!J11</f>
        <v>102.8</v>
      </c>
      <c r="H13" s="80">
        <f t="shared" si="0"/>
        <v>207.89999999999998</v>
      </c>
      <c r="I13" s="24">
        <f t="shared" si="1"/>
        <v>-0.20000000000001705</v>
      </c>
      <c r="J13" s="32">
        <f t="shared" si="2"/>
        <v>-0.30000000000001137</v>
      </c>
    </row>
    <row r="14" spans="1:11" x14ac:dyDescent="0.25">
      <c r="A14" s="21">
        <v>5</v>
      </c>
      <c r="B14" s="20" t="str">
        <f>ZÁVODNÍCI!B48</f>
        <v>ASK Lovosice</v>
      </c>
      <c r="C14" s="20" t="str">
        <f>ZÁVODNÍCI!C48</f>
        <v>Holeček Tadeáš</v>
      </c>
      <c r="D14" s="20" t="str">
        <f>ZÁVODNÍCI!D48</f>
        <v>B2</v>
      </c>
      <c r="E14" s="19" t="str">
        <f>ZÁVODNÍCI!E48</f>
        <v>M</v>
      </c>
      <c r="F14" s="24">
        <f>ZÁVODNÍCI!I48</f>
        <v>104.9</v>
      </c>
      <c r="G14" s="24">
        <f>ZÁVODNÍCI!J48</f>
        <v>102.8</v>
      </c>
      <c r="H14" s="80">
        <f t="shared" si="0"/>
        <v>207.7</v>
      </c>
      <c r="I14" s="24">
        <f t="shared" si="1"/>
        <v>-0.19999999999998863</v>
      </c>
      <c r="J14" s="32">
        <f t="shared" si="2"/>
        <v>-0.5</v>
      </c>
    </row>
    <row r="15" spans="1:11" x14ac:dyDescent="0.25">
      <c r="A15" s="21">
        <v>6</v>
      </c>
      <c r="B15" s="20" t="str">
        <f>ZÁVODNÍCI!B46</f>
        <v>SK Handicap Zlín</v>
      </c>
      <c r="C15" s="20" t="str">
        <f>ZÁVODNÍCI!C46</f>
        <v>Hradil Milan</v>
      </c>
      <c r="D15" s="20" t="str">
        <f>ZÁVODNÍCI!D46</f>
        <v>B1</v>
      </c>
      <c r="E15" s="19" t="str">
        <f>ZÁVODNÍCI!E46</f>
        <v>M</v>
      </c>
      <c r="F15" s="24">
        <f>ZÁVODNÍCI!I46</f>
        <v>104.7</v>
      </c>
      <c r="G15" s="24">
        <f>ZÁVODNÍCI!J46</f>
        <v>102.7</v>
      </c>
      <c r="H15" s="80">
        <f t="shared" si="0"/>
        <v>207.4</v>
      </c>
      <c r="I15" s="24">
        <f t="shared" si="1"/>
        <v>-0.29999999999998295</v>
      </c>
      <c r="J15" s="32">
        <f t="shared" si="2"/>
        <v>-0.79999999999998295</v>
      </c>
    </row>
    <row r="16" spans="1:11" x14ac:dyDescent="0.25">
      <c r="A16" s="21">
        <v>7</v>
      </c>
      <c r="B16" s="20" t="str">
        <f>ZÁVODNÍCI!B13</f>
        <v>TJ Zora Praha</v>
      </c>
      <c r="C16" s="20" t="str">
        <f>ZÁVODNÍCI!C13</f>
        <v>Duchoň František</v>
      </c>
      <c r="D16" s="20" t="str">
        <f>ZÁVODNÍCI!D13</f>
        <v>B1</v>
      </c>
      <c r="E16" s="19" t="str">
        <f>ZÁVODNÍCI!E13</f>
        <v>M</v>
      </c>
      <c r="F16" s="24">
        <f>ZÁVODNÍCI!I13</f>
        <v>101.6</v>
      </c>
      <c r="G16" s="24">
        <f>ZÁVODNÍCI!J13</f>
        <v>103.2</v>
      </c>
      <c r="H16" s="80">
        <f t="shared" si="0"/>
        <v>204.8</v>
      </c>
      <c r="I16" s="24">
        <f t="shared" si="1"/>
        <v>-2.5999999999999943</v>
      </c>
      <c r="J16" s="32">
        <f t="shared" si="2"/>
        <v>-3.3999999999999773</v>
      </c>
    </row>
    <row r="17" spans="1:10" x14ac:dyDescent="0.25">
      <c r="A17" s="21">
        <v>8</v>
      </c>
      <c r="B17" s="20" t="str">
        <f>ZÁVODNÍCI!B21</f>
        <v>TJ Zora Praha</v>
      </c>
      <c r="C17" s="20" t="str">
        <f>ZÁVODNÍCI!C21</f>
        <v>Trnka Tomáš</v>
      </c>
      <c r="D17" s="20" t="str">
        <f>ZÁVODNÍCI!D21</f>
        <v>ost.</v>
      </c>
      <c r="E17" s="19" t="str">
        <f>ZÁVODNÍCI!E21</f>
        <v>M</v>
      </c>
      <c r="F17" s="24">
        <f>ZÁVODNÍCI!I21</f>
        <v>102.4</v>
      </c>
      <c r="G17" s="24">
        <f>ZÁVODNÍCI!J21</f>
        <v>102</v>
      </c>
      <c r="H17" s="80">
        <f t="shared" si="0"/>
        <v>204.4</v>
      </c>
      <c r="I17" s="24">
        <f t="shared" si="1"/>
        <v>-0.40000000000000568</v>
      </c>
      <c r="J17" s="32">
        <f t="shared" si="2"/>
        <v>-3.7999999999999829</v>
      </c>
    </row>
    <row r="18" spans="1:10" x14ac:dyDescent="0.25">
      <c r="A18" s="21">
        <v>9</v>
      </c>
      <c r="B18" s="20" t="str">
        <f>ZÁVODNÍCI!B15</f>
        <v>TJ Zora Praha</v>
      </c>
      <c r="C18" s="20" t="str">
        <f>ZÁVODNÍCI!C15</f>
        <v>Policarová Martina</v>
      </c>
      <c r="D18" s="20" t="str">
        <f>ZÁVODNÍCI!D15</f>
        <v>B3</v>
      </c>
      <c r="E18" s="19" t="str">
        <f>ZÁVODNÍCI!E15</f>
        <v>Ž</v>
      </c>
      <c r="F18" s="24">
        <f>ZÁVODNÍCI!I15</f>
        <v>104</v>
      </c>
      <c r="G18" s="24">
        <f>ZÁVODNÍCI!J15</f>
        <v>100.2</v>
      </c>
      <c r="H18" s="80">
        <f t="shared" si="0"/>
        <v>204.2</v>
      </c>
      <c r="I18" s="24">
        <f t="shared" si="1"/>
        <v>-0.20000000000001705</v>
      </c>
      <c r="J18" s="32">
        <f t="shared" si="2"/>
        <v>-4</v>
      </c>
    </row>
    <row r="19" spans="1:10" x14ac:dyDescent="0.25">
      <c r="A19" s="21">
        <v>10</v>
      </c>
      <c r="B19" s="20" t="str">
        <f>ZÁVODNÍCI!B17</f>
        <v>TJ Zora Praha</v>
      </c>
      <c r="C19" s="20" t="str">
        <f>ZÁVODNÍCI!C17</f>
        <v>Ružek Jan</v>
      </c>
      <c r="D19" s="20" t="str">
        <f>ZÁVODNÍCI!D17</f>
        <v>B2</v>
      </c>
      <c r="E19" s="19" t="str">
        <f>ZÁVODNÍCI!E17</f>
        <v>M</v>
      </c>
      <c r="F19" s="24">
        <f>ZÁVODNÍCI!I17</f>
        <v>102.7</v>
      </c>
      <c r="G19" s="24">
        <f>ZÁVODNÍCI!J17</f>
        <v>101.2</v>
      </c>
      <c r="H19" s="80">
        <f t="shared" si="0"/>
        <v>203.9</v>
      </c>
      <c r="I19" s="24">
        <f t="shared" si="1"/>
        <v>-0.29999999999998295</v>
      </c>
      <c r="J19" s="32">
        <f t="shared" si="2"/>
        <v>-4.2999999999999829</v>
      </c>
    </row>
    <row r="20" spans="1:10" x14ac:dyDescent="0.25">
      <c r="A20" s="21">
        <v>11</v>
      </c>
      <c r="B20" s="20" t="str">
        <f>ZÁVODNÍCI!B40</f>
        <v>ASK Lovosice</v>
      </c>
      <c r="C20" s="20" t="str">
        <f>ZÁVODNÍCI!C40</f>
        <v>Krajíček Vladimír</v>
      </c>
      <c r="D20" s="20" t="str">
        <f>ZÁVODNÍCI!D40</f>
        <v>B1</v>
      </c>
      <c r="E20" s="19" t="str">
        <f>ZÁVODNÍCI!E40</f>
        <v>M</v>
      </c>
      <c r="F20" s="24">
        <f>ZÁVODNÍCI!I40</f>
        <v>104</v>
      </c>
      <c r="G20" s="24">
        <f>ZÁVODNÍCI!J40</f>
        <v>99.1</v>
      </c>
      <c r="H20" s="80">
        <f t="shared" si="0"/>
        <v>203.1</v>
      </c>
      <c r="I20" s="24">
        <f t="shared" si="1"/>
        <v>-0.80000000000001137</v>
      </c>
      <c r="J20" s="32">
        <f t="shared" si="2"/>
        <v>-5.0999999999999943</v>
      </c>
    </row>
    <row r="21" spans="1:10" x14ac:dyDescent="0.25">
      <c r="A21" s="21">
        <v>12</v>
      </c>
      <c r="B21" s="20" t="str">
        <f>ZÁVODNÍCI!B30</f>
        <v>Tandem Brno</v>
      </c>
      <c r="C21" s="20" t="str">
        <f>ZÁVODNÍCI!C30</f>
        <v>David Pavel</v>
      </c>
      <c r="D21" s="20" t="str">
        <f>ZÁVODNÍCI!D30</f>
        <v>B2</v>
      </c>
      <c r="E21" s="19" t="str">
        <f>ZÁVODNÍCI!E30</f>
        <v>M</v>
      </c>
      <c r="F21" s="24">
        <f>ZÁVODNÍCI!I30</f>
        <v>100.9</v>
      </c>
      <c r="G21" s="24">
        <f>ZÁVODNÍCI!J30</f>
        <v>101.4</v>
      </c>
      <c r="H21" s="80">
        <f t="shared" si="0"/>
        <v>202.3</v>
      </c>
      <c r="I21" s="24">
        <f t="shared" si="1"/>
        <v>-0.79999999999998295</v>
      </c>
      <c r="J21" s="32">
        <f t="shared" si="2"/>
        <v>-5.8999999999999773</v>
      </c>
    </row>
    <row r="22" spans="1:10" x14ac:dyDescent="0.25">
      <c r="A22" s="21">
        <v>13</v>
      </c>
      <c r="B22" s="20" t="str">
        <f>ZÁVODNÍCI!B42</f>
        <v>ASK Lovosice</v>
      </c>
      <c r="C22" s="20" t="str">
        <f>ZÁVODNÍCI!C42</f>
        <v>Šourková Irena</v>
      </c>
      <c r="D22" s="20" t="str">
        <f>ZÁVODNÍCI!D42</f>
        <v>B1</v>
      </c>
      <c r="E22" s="19" t="str">
        <f>ZÁVODNÍCI!E42</f>
        <v>Ž</v>
      </c>
      <c r="F22" s="24">
        <f>ZÁVODNÍCI!I42</f>
        <v>98.9</v>
      </c>
      <c r="G22" s="24">
        <f>ZÁVODNÍCI!J42</f>
        <v>102.8</v>
      </c>
      <c r="H22" s="80">
        <f t="shared" si="0"/>
        <v>201.7</v>
      </c>
      <c r="I22" s="24">
        <f t="shared" si="1"/>
        <v>-0.60000000000002274</v>
      </c>
      <c r="J22" s="32">
        <f t="shared" si="2"/>
        <v>-6.5</v>
      </c>
    </row>
    <row r="23" spans="1:10" x14ac:dyDescent="0.25">
      <c r="A23" s="21">
        <v>14</v>
      </c>
      <c r="B23" s="20" t="str">
        <f>ZÁVODNÍCI!B43</f>
        <v>ASK Lovosice</v>
      </c>
      <c r="C23" s="20" t="str">
        <f>ZÁVODNÍCI!C43</f>
        <v>Lendvay Josef</v>
      </c>
      <c r="D23" s="20" t="str">
        <f>ZÁVODNÍCI!D43</f>
        <v>B1</v>
      </c>
      <c r="E23" s="19" t="str">
        <f>ZÁVODNÍCI!E43</f>
        <v>M</v>
      </c>
      <c r="F23" s="24">
        <f>ZÁVODNÍCI!I43</f>
        <v>98.2</v>
      </c>
      <c r="G23" s="24">
        <f>ZÁVODNÍCI!J43</f>
        <v>103</v>
      </c>
      <c r="H23" s="80">
        <f t="shared" si="0"/>
        <v>201.2</v>
      </c>
      <c r="I23" s="24">
        <f t="shared" si="1"/>
        <v>-0.5</v>
      </c>
      <c r="J23" s="32">
        <f t="shared" si="2"/>
        <v>-7</v>
      </c>
    </row>
    <row r="24" spans="1:10" x14ac:dyDescent="0.25">
      <c r="A24" s="21">
        <v>15</v>
      </c>
      <c r="B24" s="20" t="str">
        <f>ZÁVODNÍCI!B32</f>
        <v>Tandem Brno</v>
      </c>
      <c r="C24" s="20" t="str">
        <f>ZÁVODNÍCI!C32</f>
        <v>Klim Pavel</v>
      </c>
      <c r="D24" s="20" t="str">
        <f>ZÁVODNÍCI!D32</f>
        <v>B2</v>
      </c>
      <c r="E24" s="19" t="str">
        <f>ZÁVODNÍCI!E32</f>
        <v>M</v>
      </c>
      <c r="F24" s="24">
        <f>ZÁVODNÍCI!I32</f>
        <v>98.4</v>
      </c>
      <c r="G24" s="24">
        <f>ZÁVODNÍCI!J32</f>
        <v>102.5</v>
      </c>
      <c r="H24" s="80">
        <f t="shared" si="0"/>
        <v>200.9</v>
      </c>
      <c r="I24" s="24">
        <f t="shared" si="1"/>
        <v>-0.29999999999998295</v>
      </c>
      <c r="J24" s="32">
        <f t="shared" si="2"/>
        <v>-7.2999999999999829</v>
      </c>
    </row>
    <row r="25" spans="1:10" x14ac:dyDescent="0.25">
      <c r="A25" s="21">
        <v>16</v>
      </c>
      <c r="B25" s="20" t="str">
        <f>ZÁVODNÍCI!B29</f>
        <v>Tandem Brno</v>
      </c>
      <c r="C25" s="20" t="str">
        <f>ZÁVODNÍCI!C29</f>
        <v>Michelfeit Pavel</v>
      </c>
      <c r="D25" s="20" t="str">
        <f>ZÁVODNÍCI!D29</f>
        <v>B1</v>
      </c>
      <c r="E25" s="19" t="str">
        <f>ZÁVODNÍCI!E29</f>
        <v>M</v>
      </c>
      <c r="F25" s="24">
        <f>ZÁVODNÍCI!I29</f>
        <v>100.1</v>
      </c>
      <c r="G25" s="24">
        <f>ZÁVODNÍCI!J29</f>
        <v>100.5</v>
      </c>
      <c r="H25" s="80">
        <f t="shared" si="0"/>
        <v>200.6</v>
      </c>
      <c r="I25" s="24">
        <f t="shared" si="1"/>
        <v>-0.30000000000001137</v>
      </c>
      <c r="J25" s="32">
        <f t="shared" si="2"/>
        <v>-7.5999999999999943</v>
      </c>
    </row>
    <row r="26" spans="1:10" x14ac:dyDescent="0.25">
      <c r="A26" s="21">
        <v>17</v>
      </c>
      <c r="B26" s="20" t="str">
        <f>ZÁVODNÍCI!B41</f>
        <v>ASK Lovosice</v>
      </c>
      <c r="C26" s="20" t="str">
        <f>ZÁVODNÍCI!C41</f>
        <v>Šamajová Kamila</v>
      </c>
      <c r="D26" s="20" t="str">
        <f>ZÁVODNÍCI!D41</f>
        <v>B3</v>
      </c>
      <c r="E26" s="19" t="str">
        <f>ZÁVODNÍCI!E41</f>
        <v>Ž</v>
      </c>
      <c r="F26" s="24">
        <f>ZÁVODNÍCI!I41</f>
        <v>103.3</v>
      </c>
      <c r="G26" s="24">
        <f>ZÁVODNÍCI!J41</f>
        <v>97</v>
      </c>
      <c r="H26" s="80">
        <f t="shared" si="0"/>
        <v>200.3</v>
      </c>
      <c r="I26" s="24">
        <f t="shared" si="1"/>
        <v>-0.29999999999998295</v>
      </c>
      <c r="J26" s="32">
        <f t="shared" si="2"/>
        <v>-7.8999999999999773</v>
      </c>
    </row>
    <row r="27" spans="1:10" x14ac:dyDescent="0.25">
      <c r="A27" s="21">
        <v>18</v>
      </c>
      <c r="B27" s="20" t="str">
        <f>ZÁVODNÍCI!B12</f>
        <v>TJ Zora Praha</v>
      </c>
      <c r="C27" s="20" t="str">
        <f>ZÁVODNÍCI!C12</f>
        <v>Duchoňová Zuzana</v>
      </c>
      <c r="D27" s="20" t="str">
        <f>ZÁVODNÍCI!D12</f>
        <v>B1</v>
      </c>
      <c r="E27" s="19" t="str">
        <f>ZÁVODNÍCI!E12</f>
        <v>Ž</v>
      </c>
      <c r="F27" s="24">
        <f>ZÁVODNÍCI!I12</f>
        <v>99.6</v>
      </c>
      <c r="G27" s="24">
        <f>ZÁVODNÍCI!J12</f>
        <v>100.3</v>
      </c>
      <c r="H27" s="80">
        <f t="shared" si="0"/>
        <v>199.89999999999998</v>
      </c>
      <c r="I27" s="24">
        <f t="shared" si="1"/>
        <v>-0.40000000000003411</v>
      </c>
      <c r="J27" s="32">
        <f t="shared" si="2"/>
        <v>-8.3000000000000114</v>
      </c>
    </row>
    <row r="28" spans="1:10" x14ac:dyDescent="0.25">
      <c r="A28" s="21">
        <v>19</v>
      </c>
      <c r="B28" s="20" t="str">
        <f>ZÁVODNÍCI!B19</f>
        <v>TJ Zora Praha</v>
      </c>
      <c r="C28" s="20" t="str">
        <f>ZÁVODNÍCI!C19</f>
        <v>Tulej Pavel</v>
      </c>
      <c r="D28" s="20" t="str">
        <f>ZÁVODNÍCI!D19</f>
        <v>B2</v>
      </c>
      <c r="E28" s="19" t="str">
        <f>ZÁVODNÍCI!E19</f>
        <v>M</v>
      </c>
      <c r="F28" s="24">
        <f>ZÁVODNÍCI!I19</f>
        <v>100</v>
      </c>
      <c r="G28" s="24">
        <f>ZÁVODNÍCI!J19</f>
        <v>96.3</v>
      </c>
      <c r="H28" s="80">
        <f t="shared" si="0"/>
        <v>196.3</v>
      </c>
      <c r="I28" s="24">
        <f t="shared" si="1"/>
        <v>-3.5999999999999659</v>
      </c>
      <c r="J28" s="32">
        <f t="shared" si="2"/>
        <v>-11.899999999999977</v>
      </c>
    </row>
    <row r="29" spans="1:10" x14ac:dyDescent="0.25">
      <c r="A29" s="21">
        <v>20</v>
      </c>
      <c r="B29" s="20" t="str">
        <f>ZÁVODNÍCI!B39</f>
        <v>ASK Lovosice</v>
      </c>
      <c r="C29" s="20" t="str">
        <f>ZÁVODNÍCI!C39</f>
        <v>Petrášová Hana</v>
      </c>
      <c r="D29" s="20" t="str">
        <f>ZÁVODNÍCI!D39</f>
        <v>B3</v>
      </c>
      <c r="E29" s="19" t="str">
        <f>ZÁVODNÍCI!E39</f>
        <v>Ž</v>
      </c>
      <c r="F29" s="24">
        <f>ZÁVODNÍCI!I39</f>
        <v>100.4</v>
      </c>
      <c r="G29" s="24">
        <f>ZÁVODNÍCI!J39</f>
        <v>95</v>
      </c>
      <c r="H29" s="80">
        <f t="shared" si="0"/>
        <v>195.4</v>
      </c>
      <c r="I29" s="24">
        <f t="shared" si="1"/>
        <v>-0.90000000000000568</v>
      </c>
      <c r="J29" s="32">
        <f t="shared" si="2"/>
        <v>-12.799999999999983</v>
      </c>
    </row>
    <row r="30" spans="1:10" x14ac:dyDescent="0.25">
      <c r="A30" s="21">
        <v>21</v>
      </c>
      <c r="B30" s="20" t="str">
        <f>ZÁVODNÍCI!B22</f>
        <v>Neregistrovaný</v>
      </c>
      <c r="C30" s="20" t="str">
        <f>ZÁVODNÍCI!C22</f>
        <v>Kucová Miroslava</v>
      </c>
      <c r="D30" s="20" t="str">
        <f>ZÁVODNÍCI!D22</f>
        <v>ost.</v>
      </c>
      <c r="E30" s="19" t="str">
        <f>ZÁVODNÍCI!E22</f>
        <v>Ž</v>
      </c>
      <c r="F30" s="24">
        <f>ZÁVODNÍCI!I22</f>
        <v>93.4</v>
      </c>
      <c r="G30" s="24">
        <f>ZÁVODNÍCI!J22</f>
        <v>101.6</v>
      </c>
      <c r="H30" s="80">
        <f t="shared" si="0"/>
        <v>195</v>
      </c>
      <c r="I30" s="24">
        <f t="shared" si="1"/>
        <v>-0.40000000000000568</v>
      </c>
      <c r="J30" s="32">
        <f t="shared" si="2"/>
        <v>-13.199999999999989</v>
      </c>
    </row>
    <row r="31" spans="1:10" x14ac:dyDescent="0.25">
      <c r="A31" s="21">
        <v>22</v>
      </c>
      <c r="B31" s="20" t="str">
        <f>ZÁVODNÍCI!B18</f>
        <v>TJ Zora Praha</v>
      </c>
      <c r="C31" s="20" t="str">
        <f>ZÁVODNÍCI!C18</f>
        <v>Schejbal Jan</v>
      </c>
      <c r="D31" s="20" t="str">
        <f>ZÁVODNÍCI!D18</f>
        <v>B3</v>
      </c>
      <c r="E31" s="19" t="str">
        <f>ZÁVODNÍCI!E18</f>
        <v>M</v>
      </c>
      <c r="F31" s="24">
        <f>ZÁVODNÍCI!I18</f>
        <v>97.1</v>
      </c>
      <c r="G31" s="24">
        <f>ZÁVODNÍCI!J18</f>
        <v>95.7</v>
      </c>
      <c r="H31" s="80">
        <f t="shared" si="0"/>
        <v>192.8</v>
      </c>
      <c r="I31" s="24">
        <f t="shared" si="1"/>
        <v>-2.1999999999999886</v>
      </c>
      <c r="J31" s="32">
        <f t="shared" si="2"/>
        <v>-15.399999999999977</v>
      </c>
    </row>
    <row r="32" spans="1:10" x14ac:dyDescent="0.25">
      <c r="A32" s="21">
        <v>23</v>
      </c>
      <c r="B32" s="20" t="str">
        <f>ZÁVODNÍCI!B23</f>
        <v>TJ Zora Praha</v>
      </c>
      <c r="C32" s="20" t="str">
        <f>ZÁVODNÍCI!C23</f>
        <v>Webr Matěj</v>
      </c>
      <c r="D32" s="20" t="str">
        <f>ZÁVODNÍCI!D23</f>
        <v>ost.</v>
      </c>
      <c r="E32" s="19" t="str">
        <f>ZÁVODNÍCI!E23</f>
        <v>M</v>
      </c>
      <c r="F32" s="24">
        <f>ZÁVODNÍCI!I23</f>
        <v>92.8</v>
      </c>
      <c r="G32" s="24">
        <f>ZÁVODNÍCI!J23</f>
        <v>99.9</v>
      </c>
      <c r="H32" s="80">
        <f t="shared" si="0"/>
        <v>192.7</v>
      </c>
      <c r="I32" s="24">
        <f t="shared" si="1"/>
        <v>-0.10000000000002274</v>
      </c>
      <c r="J32" s="32">
        <f t="shared" si="2"/>
        <v>-15.5</v>
      </c>
    </row>
    <row r="33" spans="1:10" x14ac:dyDescent="0.25">
      <c r="A33" s="21">
        <v>24</v>
      </c>
      <c r="B33" s="20" t="str">
        <f>ZÁVODNÍCI!B10</f>
        <v>TJ Zora Praha</v>
      </c>
      <c r="C33" s="20" t="str">
        <f>ZÁVODNÍCI!C10</f>
        <v>Pechová Eva</v>
      </c>
      <c r="D33" s="20" t="str">
        <f>ZÁVODNÍCI!D10</f>
        <v>B1</v>
      </c>
      <c r="E33" s="19" t="str">
        <f>ZÁVODNÍCI!E10</f>
        <v>Ž</v>
      </c>
      <c r="F33" s="24">
        <f>ZÁVODNÍCI!I10</f>
        <v>92.5</v>
      </c>
      <c r="G33" s="24">
        <f>ZÁVODNÍCI!J10</f>
        <v>100.2</v>
      </c>
      <c r="H33" s="80">
        <f t="shared" si="0"/>
        <v>192.7</v>
      </c>
      <c r="I33" s="24">
        <f t="shared" si="1"/>
        <v>0</v>
      </c>
      <c r="J33" s="32">
        <f t="shared" si="2"/>
        <v>-15.5</v>
      </c>
    </row>
    <row r="34" spans="1:10" x14ac:dyDescent="0.25">
      <c r="A34" s="21">
        <v>25</v>
      </c>
      <c r="B34" s="20" t="str">
        <f>ZÁVODNÍCI!B35</f>
        <v>Slavia Praha - OZP</v>
      </c>
      <c r="C34" s="20" t="str">
        <f>ZÁVODNÍCI!C35</f>
        <v>Macháčková Věra</v>
      </c>
      <c r="D34" s="20" t="str">
        <f>ZÁVODNÍCI!D35</f>
        <v>B3</v>
      </c>
      <c r="E34" s="19" t="str">
        <f>ZÁVODNÍCI!E35</f>
        <v>Ž</v>
      </c>
      <c r="F34" s="24">
        <f>ZÁVODNÍCI!I35</f>
        <v>93.2</v>
      </c>
      <c r="G34" s="24">
        <f>ZÁVODNÍCI!J35</f>
        <v>98.8</v>
      </c>
      <c r="H34" s="80">
        <f t="shared" si="0"/>
        <v>192</v>
      </c>
      <c r="I34" s="24">
        <f t="shared" si="1"/>
        <v>-0.69999999999998863</v>
      </c>
      <c r="J34" s="32">
        <f t="shared" si="2"/>
        <v>-16.199999999999989</v>
      </c>
    </row>
    <row r="35" spans="1:10" x14ac:dyDescent="0.25">
      <c r="A35" s="21">
        <v>26</v>
      </c>
      <c r="B35" s="20" t="str">
        <f>ZÁVODNÍCI!B38</f>
        <v>Slavia Praha - OZP</v>
      </c>
      <c r="C35" s="20" t="str">
        <f>ZÁVODNÍCI!C38</f>
        <v>Mrázková Jarmila</v>
      </c>
      <c r="D35" s="20" t="str">
        <f>ZÁVODNÍCI!D38</f>
        <v>ost.</v>
      </c>
      <c r="E35" s="19" t="str">
        <f>ZÁVODNÍCI!E38</f>
        <v>Ž</v>
      </c>
      <c r="F35" s="24">
        <f>ZÁVODNÍCI!I38</f>
        <v>94.3</v>
      </c>
      <c r="G35" s="24">
        <f>ZÁVODNÍCI!J38</f>
        <v>94.5</v>
      </c>
      <c r="H35" s="80">
        <f t="shared" si="0"/>
        <v>188.8</v>
      </c>
      <c r="I35" s="24">
        <f t="shared" si="1"/>
        <v>-3.1999999999999886</v>
      </c>
      <c r="J35" s="32">
        <f t="shared" si="2"/>
        <v>-19.399999999999977</v>
      </c>
    </row>
    <row r="36" spans="1:10" x14ac:dyDescent="0.25">
      <c r="A36" s="21">
        <v>27</v>
      </c>
      <c r="B36" s="20" t="str">
        <f>ZÁVODNÍCI!B31</f>
        <v>Tandem Brno</v>
      </c>
      <c r="C36" s="20" t="str">
        <f>ZÁVODNÍCI!C31</f>
        <v>Kaplan Josef</v>
      </c>
      <c r="D36" s="20" t="str">
        <f>ZÁVODNÍCI!D31</f>
        <v>B2</v>
      </c>
      <c r="E36" s="19" t="str">
        <f>ZÁVODNÍCI!E31</f>
        <v>M</v>
      </c>
      <c r="F36" s="24">
        <f>ZÁVODNÍCI!I31</f>
        <v>90.8</v>
      </c>
      <c r="G36" s="24">
        <f>ZÁVODNÍCI!J31</f>
        <v>96.6</v>
      </c>
      <c r="H36" s="80">
        <f t="shared" si="0"/>
        <v>187.39999999999998</v>
      </c>
      <c r="I36" s="24">
        <f t="shared" si="1"/>
        <v>-1.4000000000000341</v>
      </c>
      <c r="J36" s="32">
        <f t="shared" si="2"/>
        <v>-20.800000000000011</v>
      </c>
    </row>
    <row r="37" spans="1:10" x14ac:dyDescent="0.25">
      <c r="A37" s="21">
        <v>28</v>
      </c>
      <c r="B37" s="20" t="str">
        <f>ZÁVODNÍCI!B25</f>
        <v>TJ Zora Praha</v>
      </c>
      <c r="C37" s="20" t="str">
        <f>ZÁVODNÍCI!C25</f>
        <v>Zeman Tomáš</v>
      </c>
      <c r="D37" s="20" t="str">
        <f>ZÁVODNÍCI!D25</f>
        <v>ost.</v>
      </c>
      <c r="E37" s="19" t="str">
        <f>ZÁVODNÍCI!E25</f>
        <v>M</v>
      </c>
      <c r="F37" s="24">
        <f>ZÁVODNÍCI!I25</f>
        <v>98.1</v>
      </c>
      <c r="G37" s="24">
        <f>ZÁVODNÍCI!J25</f>
        <v>89</v>
      </c>
      <c r="H37" s="80">
        <f t="shared" si="0"/>
        <v>187.1</v>
      </c>
      <c r="I37" s="24">
        <f t="shared" si="1"/>
        <v>-0.29999999999998295</v>
      </c>
      <c r="J37" s="32">
        <f t="shared" si="2"/>
        <v>-21.099999999999994</v>
      </c>
    </row>
    <row r="38" spans="1:10" x14ac:dyDescent="0.25">
      <c r="A38" s="21">
        <v>29</v>
      </c>
      <c r="B38" s="20" t="str">
        <f>ZÁVODNÍCI!B37</f>
        <v>Slavia Praha - OZP</v>
      </c>
      <c r="C38" s="20" t="str">
        <f>ZÁVODNÍCI!C37</f>
        <v>Reichel Jiří</v>
      </c>
      <c r="D38" s="20" t="str">
        <f>ZÁVODNÍCI!D37</f>
        <v>B2</v>
      </c>
      <c r="E38" s="19" t="str">
        <f>ZÁVODNÍCI!E37</f>
        <v>M</v>
      </c>
      <c r="F38" s="24">
        <f>ZÁVODNÍCI!I37</f>
        <v>87.2</v>
      </c>
      <c r="G38" s="24">
        <f>ZÁVODNÍCI!J37</f>
        <v>94.5</v>
      </c>
      <c r="H38" s="80">
        <f t="shared" si="0"/>
        <v>181.7</v>
      </c>
      <c r="I38" s="24">
        <f t="shared" si="1"/>
        <v>-5.4000000000000057</v>
      </c>
      <c r="J38" s="32">
        <f t="shared" si="2"/>
        <v>-26.5</v>
      </c>
    </row>
    <row r="39" spans="1:10" x14ac:dyDescent="0.25">
      <c r="A39" s="21">
        <v>30</v>
      </c>
      <c r="B39" s="20" t="str">
        <f>ZÁVODNÍCI!B27</f>
        <v>Tandem Brno</v>
      </c>
      <c r="C39" s="20" t="str">
        <f>ZÁVODNÍCI!C27</f>
        <v>Stanieková Dana</v>
      </c>
      <c r="D39" s="20" t="str">
        <f>ZÁVODNÍCI!D27</f>
        <v>B1</v>
      </c>
      <c r="E39" s="19" t="str">
        <f>ZÁVODNÍCI!E27</f>
        <v>Ž</v>
      </c>
      <c r="F39" s="24">
        <f>ZÁVODNÍCI!I27</f>
        <v>84.1</v>
      </c>
      <c r="G39" s="24">
        <f>ZÁVODNÍCI!J27</f>
        <v>94.4</v>
      </c>
      <c r="H39" s="80">
        <f t="shared" si="0"/>
        <v>178.5</v>
      </c>
      <c r="I39" s="24">
        <f t="shared" si="1"/>
        <v>-3.1999999999999886</v>
      </c>
      <c r="J39" s="32">
        <f t="shared" si="2"/>
        <v>-29.699999999999989</v>
      </c>
    </row>
    <row r="40" spans="1:10" x14ac:dyDescent="0.25">
      <c r="A40" s="21">
        <v>31</v>
      </c>
      <c r="B40" s="20" t="str">
        <f>ZÁVODNÍCI!B45</f>
        <v>SK Handicap Zlín</v>
      </c>
      <c r="C40" s="20" t="str">
        <f>ZÁVODNÍCI!C45</f>
        <v>Hradilová Helena</v>
      </c>
      <c r="D40" s="20" t="str">
        <f>ZÁVODNÍCI!D45</f>
        <v>B3</v>
      </c>
      <c r="E40" s="19" t="str">
        <f>ZÁVODNÍCI!E45</f>
        <v>Ž</v>
      </c>
      <c r="F40" s="24">
        <f>ZÁVODNÍCI!I45</f>
        <v>90.2</v>
      </c>
      <c r="G40" s="24">
        <f>ZÁVODNÍCI!J45</f>
        <v>88.1</v>
      </c>
      <c r="H40" s="80">
        <f t="shared" si="0"/>
        <v>178.3</v>
      </c>
      <c r="I40" s="24">
        <f t="shared" si="1"/>
        <v>-0.19999999999998863</v>
      </c>
      <c r="J40" s="32">
        <f t="shared" si="2"/>
        <v>-29.899999999999977</v>
      </c>
    </row>
    <row r="41" spans="1:10" x14ac:dyDescent="0.25">
      <c r="A41" s="21">
        <v>32</v>
      </c>
      <c r="B41" s="20" t="str">
        <f>ZÁVODNÍCI!B33</f>
        <v>Slavia Praha - OZP</v>
      </c>
      <c r="C41" s="20" t="str">
        <f>ZÁVODNÍCI!C33</f>
        <v>Hurtová Ludmila</v>
      </c>
      <c r="D41" s="20" t="str">
        <f>ZÁVODNÍCI!D33</f>
        <v>B3</v>
      </c>
      <c r="E41" s="19" t="str">
        <f>ZÁVODNÍCI!E33</f>
        <v>Ž</v>
      </c>
      <c r="F41" s="24">
        <f>ZÁVODNÍCI!I33</f>
        <v>87.5</v>
      </c>
      <c r="G41" s="24">
        <f>ZÁVODNÍCI!J33</f>
        <v>89</v>
      </c>
      <c r="H41" s="80">
        <f t="shared" si="0"/>
        <v>176.5</v>
      </c>
      <c r="I41" s="24">
        <f t="shared" si="1"/>
        <v>-1.8000000000000114</v>
      </c>
      <c r="J41" s="32">
        <f t="shared" si="2"/>
        <v>-31.699999999999989</v>
      </c>
    </row>
    <row r="42" spans="1:10" x14ac:dyDescent="0.25">
      <c r="A42" s="21">
        <v>33</v>
      </c>
      <c r="B42" s="20" t="str">
        <f>ZÁVODNÍCI!B44</f>
        <v>ASK Lovosice</v>
      </c>
      <c r="C42" s="20" t="str">
        <f>ZÁVODNÍCI!C44</f>
        <v>Aschenbrenner Petr</v>
      </c>
      <c r="D42" s="20" t="str">
        <f>ZÁVODNÍCI!D44</f>
        <v>ost.</v>
      </c>
      <c r="E42" s="19" t="str">
        <f>ZÁVODNÍCI!E44</f>
        <v>M</v>
      </c>
      <c r="F42" s="24">
        <f>ZÁVODNÍCI!I44</f>
        <v>79.2</v>
      </c>
      <c r="G42" s="24">
        <f>ZÁVODNÍCI!J44</f>
        <v>92.2</v>
      </c>
      <c r="H42" s="80">
        <f t="shared" si="0"/>
        <v>171.4</v>
      </c>
      <c r="I42" s="24">
        <f t="shared" si="1"/>
        <v>-5.0999999999999943</v>
      </c>
      <c r="J42" s="32">
        <f t="shared" si="2"/>
        <v>-36.799999999999983</v>
      </c>
    </row>
    <row r="43" spans="1:10" x14ac:dyDescent="0.25">
      <c r="A43" s="21">
        <v>34</v>
      </c>
      <c r="B43" s="20" t="str">
        <f>ZÁVODNÍCI!B24</f>
        <v>TJ Zora Praha</v>
      </c>
      <c r="C43" s="20" t="str">
        <f>ZÁVODNÍCI!C24</f>
        <v>Horský Zdeněk</v>
      </c>
      <c r="D43" s="20" t="str">
        <f>ZÁVODNÍCI!D24</f>
        <v>ost.</v>
      </c>
      <c r="E43" s="19" t="str">
        <f>ZÁVODNÍCI!E24</f>
        <v>M</v>
      </c>
      <c r="F43" s="24">
        <f>ZÁVODNÍCI!I24</f>
        <v>84.3</v>
      </c>
      <c r="G43" s="24">
        <f>ZÁVODNÍCI!J24</f>
        <v>84.7</v>
      </c>
      <c r="H43" s="80">
        <f t="shared" si="0"/>
        <v>169</v>
      </c>
      <c r="I43" s="24">
        <f t="shared" si="1"/>
        <v>-2.4000000000000057</v>
      </c>
      <c r="J43" s="32">
        <f t="shared" si="2"/>
        <v>-39.199999999999989</v>
      </c>
    </row>
    <row r="44" spans="1:10" x14ac:dyDescent="0.25">
      <c r="A44" s="21">
        <v>35</v>
      </c>
      <c r="B44" s="20" t="str">
        <f>ZÁVODNÍCI!B28</f>
        <v>Tandem Brno</v>
      </c>
      <c r="C44" s="20" t="str">
        <f>ZÁVODNÍCI!C28</f>
        <v>Staniek Igor</v>
      </c>
      <c r="D44" s="20" t="str">
        <f>ZÁVODNÍCI!D28</f>
        <v>B2</v>
      </c>
      <c r="E44" s="19" t="str">
        <f>ZÁVODNÍCI!E28</f>
        <v>M</v>
      </c>
      <c r="F44" s="24">
        <f>ZÁVODNÍCI!I28</f>
        <v>80.400000000000006</v>
      </c>
      <c r="G44" s="24">
        <f>ZÁVODNÍCI!J28</f>
        <v>79.3</v>
      </c>
      <c r="H44" s="80">
        <f t="shared" si="0"/>
        <v>159.69999999999999</v>
      </c>
      <c r="I44" s="24">
        <f t="shared" si="1"/>
        <v>-9.3000000000000114</v>
      </c>
      <c r="J44" s="32">
        <f t="shared" si="2"/>
        <v>-48.5</v>
      </c>
    </row>
    <row r="45" spans="1:10" x14ac:dyDescent="0.25">
      <c r="A45" s="21">
        <v>36</v>
      </c>
      <c r="B45" s="20" t="str">
        <f>ZÁVODNÍCI!B14</f>
        <v>TJ Zora Praha</v>
      </c>
      <c r="C45" s="20" t="str">
        <f>ZÁVODNÍCI!C14</f>
        <v>Nývltová Jaromíra</v>
      </c>
      <c r="D45" s="20" t="str">
        <f>ZÁVODNÍCI!D14</f>
        <v>B3</v>
      </c>
      <c r="E45" s="19" t="str">
        <f>ZÁVODNÍCI!E14</f>
        <v>Ž</v>
      </c>
      <c r="F45" s="24">
        <f>ZÁVODNÍCI!I14</f>
        <v>72.5</v>
      </c>
      <c r="G45" s="24">
        <f>ZÁVODNÍCI!J14</f>
        <v>86.7</v>
      </c>
      <c r="H45" s="80">
        <f t="shared" si="0"/>
        <v>159.19999999999999</v>
      </c>
      <c r="I45" s="24">
        <f t="shared" si="1"/>
        <v>-0.5</v>
      </c>
      <c r="J45" s="32">
        <f t="shared" si="2"/>
        <v>-49</v>
      </c>
    </row>
  </sheetData>
  <sortState ref="B10:H59">
    <sortCondition descending="1" ref="H10:H59"/>
  </sortState>
  <hyperlinks>
    <hyperlink ref="A7" location="'Titulní strana'!A1" display="Zpět na titulní stranu"/>
  </hyperlinks>
  <pageMargins left="0.23622047244094491" right="0.23622047244094491" top="0.55118110236220474" bottom="0.55118110236220474" header="0.31496062992125984" footer="0.31496062992125984"/>
  <pageSetup paperSize="9" orientation="portrait" r:id="rId1"/>
  <headerFooter>
    <oddFooter>&amp;Lstrana &amp;P / &amp;N - &amp;A&amp;R&amp;F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</sheetPr>
  <dimension ref="A1:J50"/>
  <sheetViews>
    <sheetView topLeftCell="A27" zoomScale="130" zoomScaleNormal="130" workbookViewId="0">
      <selection activeCell="A10" sqref="A10:H50"/>
    </sheetView>
  </sheetViews>
  <sheetFormatPr defaultRowHeight="15" x14ac:dyDescent="0.25"/>
  <cols>
    <col min="1" max="1" width="5.5703125" style="9" customWidth="1"/>
    <col min="2" max="2" width="16.85546875" style="11" bestFit="1" customWidth="1"/>
    <col min="3" max="3" width="19" style="11" bestFit="1" customWidth="1"/>
    <col min="4" max="4" width="4.28515625" customWidth="1"/>
    <col min="5" max="5" width="4.42578125" style="9" customWidth="1"/>
    <col min="6" max="6" width="6.42578125" customWidth="1"/>
    <col min="7" max="7" width="6.7109375" customWidth="1"/>
    <col min="8" max="8" width="7.5703125" customWidth="1"/>
    <col min="9" max="9" width="7" customWidth="1"/>
    <col min="10" max="10" width="9.140625" bestFit="1" customWidth="1"/>
  </cols>
  <sheetData>
    <row r="1" spans="1:10" ht="3.75" customHeight="1" x14ac:dyDescent="0.25"/>
    <row r="2" spans="1:10" x14ac:dyDescent="0.25">
      <c r="A2" s="11" t="str">
        <f>'Titulní strana'!A2:E2</f>
        <v>Název soutěže: Benešovská hvězda</v>
      </c>
    </row>
    <row r="3" spans="1:10" x14ac:dyDescent="0.25">
      <c r="A3" s="11" t="str">
        <f>'Titulní strana'!A3:E3</f>
        <v>Datum: 15. 2. 2025</v>
      </c>
    </row>
    <row r="4" spans="1:10" ht="4.5" customHeight="1" x14ac:dyDescent="0.25"/>
    <row r="5" spans="1:10" ht="12" customHeight="1" x14ac:dyDescent="0.25">
      <c r="A5" s="39" t="s">
        <v>106</v>
      </c>
      <c r="B5" s="39"/>
      <c r="C5" s="39" t="s">
        <v>105</v>
      </c>
      <c r="D5" s="40"/>
      <c r="E5" s="147"/>
    </row>
    <row r="6" spans="1:10" ht="4.5" customHeight="1" x14ac:dyDescent="0.25"/>
    <row r="7" spans="1:10" x14ac:dyDescent="0.25">
      <c r="A7" s="26" t="s">
        <v>43</v>
      </c>
    </row>
    <row r="8" spans="1:10" ht="4.5" customHeight="1" thickBot="1" x14ac:dyDescent="0.3"/>
    <row r="9" spans="1:10" s="15" customFormat="1" ht="12.75" thickBot="1" x14ac:dyDescent="0.25">
      <c r="A9" s="126" t="s">
        <v>44</v>
      </c>
      <c r="B9" s="127" t="s">
        <v>45</v>
      </c>
      <c r="C9" s="127" t="s">
        <v>46</v>
      </c>
      <c r="D9" s="128" t="s">
        <v>47</v>
      </c>
      <c r="E9" s="137" t="s">
        <v>40</v>
      </c>
      <c r="F9" s="128" t="s">
        <v>57</v>
      </c>
      <c r="G9" s="128" t="s">
        <v>58</v>
      </c>
      <c r="H9" s="129" t="s">
        <v>59</v>
      </c>
      <c r="I9" s="128" t="s">
        <v>82</v>
      </c>
      <c r="J9" s="130" t="s">
        <v>82</v>
      </c>
    </row>
    <row r="10" spans="1:10" x14ac:dyDescent="0.25">
      <c r="A10" s="148">
        <v>1</v>
      </c>
      <c r="B10" s="133" t="str">
        <f>ZÁVODNÍCI!B11</f>
        <v>TJ Zora Praha</v>
      </c>
      <c r="C10" s="133" t="str">
        <f>ZÁVODNÍCI!C11</f>
        <v>Novotný Karel</v>
      </c>
      <c r="D10" s="133" t="str">
        <f>ZÁVODNÍCI!D11</f>
        <v>B3</v>
      </c>
      <c r="E10" s="145" t="str">
        <f>ZÁVODNÍCI!E11</f>
        <v>M</v>
      </c>
      <c r="F10" s="134">
        <f>ZÁVODNÍCI!G11+ZÁVODNÍCI!H11</f>
        <v>201.7</v>
      </c>
      <c r="G10" s="134">
        <f>ZÁVODNÍCI!I11+ZÁVODNÍCI!J11</f>
        <v>207.89999999999998</v>
      </c>
      <c r="H10" s="135">
        <f t="shared" ref="H10:H50" si="0">F10+G10</f>
        <v>409.59999999999997</v>
      </c>
      <c r="I10" s="136"/>
      <c r="J10" s="99" t="s">
        <v>81</v>
      </c>
    </row>
    <row r="11" spans="1:10" x14ac:dyDescent="0.25">
      <c r="A11" s="144">
        <v>2</v>
      </c>
      <c r="B11" s="20" t="str">
        <f>ZÁVODNÍCI!B46</f>
        <v>SK Handicap Zlín</v>
      </c>
      <c r="C11" s="20" t="str">
        <f>ZÁVODNÍCI!C46</f>
        <v>Hradil Milan</v>
      </c>
      <c r="D11" s="20" t="str">
        <f>ZÁVODNÍCI!D46</f>
        <v>B1</v>
      </c>
      <c r="E11" s="19" t="str">
        <f>ZÁVODNÍCI!E46</f>
        <v>M</v>
      </c>
      <c r="F11" s="24">
        <f>ZÁVODNÍCI!G46+ZÁVODNÍCI!H46</f>
        <v>201.3</v>
      </c>
      <c r="G11" s="24">
        <f>ZÁVODNÍCI!I46+ZÁVODNÍCI!J46</f>
        <v>207.4</v>
      </c>
      <c r="H11" s="80">
        <f t="shared" si="0"/>
        <v>408.70000000000005</v>
      </c>
      <c r="I11" s="24">
        <f>H11-H10</f>
        <v>-0.89999999999992042</v>
      </c>
      <c r="J11" s="32">
        <f>H11-$H$10</f>
        <v>-0.89999999999992042</v>
      </c>
    </row>
    <row r="12" spans="1:10" x14ac:dyDescent="0.25">
      <c r="A12" s="144">
        <v>3</v>
      </c>
      <c r="B12" s="20" t="str">
        <f>ZÁVODNÍCI!B48</f>
        <v>ASK Lovosice</v>
      </c>
      <c r="C12" s="20" t="str">
        <f>ZÁVODNÍCI!C48</f>
        <v>Holeček Tadeáš</v>
      </c>
      <c r="D12" s="20" t="str">
        <f>ZÁVODNÍCI!D48</f>
        <v>B2</v>
      </c>
      <c r="E12" s="19" t="str">
        <f>ZÁVODNÍCI!E48</f>
        <v>M</v>
      </c>
      <c r="F12" s="24">
        <f>ZÁVODNÍCI!G48+ZÁVODNÍCI!H48</f>
        <v>198.8</v>
      </c>
      <c r="G12" s="24">
        <f>ZÁVODNÍCI!I48+ZÁVODNÍCI!J48</f>
        <v>207.7</v>
      </c>
      <c r="H12" s="80">
        <f t="shared" si="0"/>
        <v>406.5</v>
      </c>
      <c r="I12" s="24">
        <f t="shared" ref="I12:I50" si="1">H12-H11</f>
        <v>-2.2000000000000455</v>
      </c>
      <c r="J12" s="32">
        <f t="shared" ref="J12:J50" si="2">H12-$H$10</f>
        <v>-3.0999999999999659</v>
      </c>
    </row>
    <row r="13" spans="1:10" x14ac:dyDescent="0.25">
      <c r="A13" s="144">
        <v>4</v>
      </c>
      <c r="B13" s="20" t="str">
        <f>ZÁVODNÍCI!B34</f>
        <v>Slavia Praha - OZP</v>
      </c>
      <c r="C13" s="20" t="str">
        <f>ZÁVODNÍCI!C34</f>
        <v>Hlous Petr</v>
      </c>
      <c r="D13" s="20" t="str">
        <f>ZÁVODNÍCI!D34</f>
        <v>B3</v>
      </c>
      <c r="E13" s="19" t="str">
        <f>ZÁVODNÍCI!E34</f>
        <v>M</v>
      </c>
      <c r="F13" s="24">
        <f>ZÁVODNÍCI!G34+ZÁVODNÍCI!H34</f>
        <v>191.3</v>
      </c>
      <c r="G13" s="24">
        <f>ZÁVODNÍCI!I34+ZÁVODNÍCI!J34</f>
        <v>208.2</v>
      </c>
      <c r="H13" s="80">
        <f t="shared" si="0"/>
        <v>399.5</v>
      </c>
      <c r="I13" s="24">
        <f t="shared" si="1"/>
        <v>-7</v>
      </c>
      <c r="J13" s="32">
        <f t="shared" si="2"/>
        <v>-10.099999999999966</v>
      </c>
    </row>
    <row r="14" spans="1:10" x14ac:dyDescent="0.25">
      <c r="A14" s="144" t="s">
        <v>116</v>
      </c>
      <c r="B14" s="20" t="str">
        <f>ZÁVODNÍCI!B21</f>
        <v>TJ Zora Praha</v>
      </c>
      <c r="C14" s="20" t="str">
        <f>ZÁVODNÍCI!C21</f>
        <v>Trnka Tomáš</v>
      </c>
      <c r="D14" s="20" t="str">
        <f>ZÁVODNÍCI!D21</f>
        <v>ost.</v>
      </c>
      <c r="E14" s="19" t="str">
        <f>ZÁVODNÍCI!E21</f>
        <v>M</v>
      </c>
      <c r="F14" s="24">
        <f>ZÁVODNÍCI!G21+ZÁVODNÍCI!H21</f>
        <v>193.9</v>
      </c>
      <c r="G14" s="24">
        <f>ZÁVODNÍCI!I21+ZÁVODNÍCI!J21</f>
        <v>204.4</v>
      </c>
      <c r="H14" s="80">
        <f t="shared" si="0"/>
        <v>398.3</v>
      </c>
      <c r="I14" s="24">
        <f t="shared" si="1"/>
        <v>-1.1999999999999886</v>
      </c>
      <c r="J14" s="32">
        <f t="shared" si="2"/>
        <v>-11.299999999999955</v>
      </c>
    </row>
    <row r="15" spans="1:10" x14ac:dyDescent="0.25">
      <c r="A15" s="144" t="s">
        <v>116</v>
      </c>
      <c r="B15" s="20" t="str">
        <f>ZÁVODNÍCI!B36</f>
        <v>Slavia Praha - OZP</v>
      </c>
      <c r="C15" s="20" t="str">
        <f>ZÁVODNÍCI!C36</f>
        <v>Macháček Karel</v>
      </c>
      <c r="D15" s="20" t="str">
        <f>ZÁVODNÍCI!D36</f>
        <v>B2</v>
      </c>
      <c r="E15" s="19" t="str">
        <f>ZÁVODNÍCI!E36</f>
        <v>M</v>
      </c>
      <c r="F15" s="24">
        <f>ZÁVODNÍCI!G36+ZÁVODNÍCI!H36</f>
        <v>190.10000000000002</v>
      </c>
      <c r="G15" s="24">
        <f>ZÁVODNÍCI!I36+ZÁVODNÍCI!J36</f>
        <v>208.2</v>
      </c>
      <c r="H15" s="80">
        <f t="shared" si="0"/>
        <v>398.3</v>
      </c>
      <c r="I15" s="24">
        <f t="shared" si="1"/>
        <v>0</v>
      </c>
      <c r="J15" s="32">
        <f t="shared" si="2"/>
        <v>-11.299999999999955</v>
      </c>
    </row>
    <row r="16" spans="1:10" x14ac:dyDescent="0.25">
      <c r="A16" s="144" t="s">
        <v>116</v>
      </c>
      <c r="B16" s="20" t="str">
        <f>ZÁVODNÍCI!B42</f>
        <v>ASK Lovosice</v>
      </c>
      <c r="C16" s="20" t="str">
        <f>ZÁVODNÍCI!C42</f>
        <v>Šourková Irena</v>
      </c>
      <c r="D16" s="20" t="str">
        <f>ZÁVODNÍCI!D42</f>
        <v>B1</v>
      </c>
      <c r="E16" s="19" t="str">
        <f>ZÁVODNÍCI!E42</f>
        <v>Ž</v>
      </c>
      <c r="F16" s="24">
        <f>ZÁVODNÍCI!G42+ZÁVODNÍCI!H42</f>
        <v>196.6</v>
      </c>
      <c r="G16" s="24">
        <f>ZÁVODNÍCI!I42+ZÁVODNÍCI!J42</f>
        <v>201.7</v>
      </c>
      <c r="H16" s="80">
        <f t="shared" si="0"/>
        <v>398.29999999999995</v>
      </c>
      <c r="I16" s="24">
        <f t="shared" si="1"/>
        <v>0</v>
      </c>
      <c r="J16" s="32">
        <f t="shared" si="2"/>
        <v>-11.300000000000011</v>
      </c>
    </row>
    <row r="17" spans="1:10" x14ac:dyDescent="0.25">
      <c r="A17" s="144">
        <v>8</v>
      </c>
      <c r="B17" s="20" t="str">
        <f>ZÁVODNÍCI!B15</f>
        <v>TJ Zora Praha</v>
      </c>
      <c r="C17" s="20" t="str">
        <f>ZÁVODNÍCI!C15</f>
        <v>Policarová Martina</v>
      </c>
      <c r="D17" s="20" t="str">
        <f>ZÁVODNÍCI!D15</f>
        <v>B3</v>
      </c>
      <c r="E17" s="19" t="str">
        <f>ZÁVODNÍCI!E15</f>
        <v>Ž</v>
      </c>
      <c r="F17" s="24">
        <f>ZÁVODNÍCI!G15+ZÁVODNÍCI!H15</f>
        <v>192.1</v>
      </c>
      <c r="G17" s="24">
        <f>ZÁVODNÍCI!I15+ZÁVODNÍCI!J15</f>
        <v>204.2</v>
      </c>
      <c r="H17" s="80">
        <f t="shared" si="0"/>
        <v>396.29999999999995</v>
      </c>
      <c r="I17" s="24">
        <f t="shared" si="1"/>
        <v>-2</v>
      </c>
      <c r="J17" s="32">
        <f t="shared" si="2"/>
        <v>-13.300000000000011</v>
      </c>
    </row>
    <row r="18" spans="1:10" x14ac:dyDescent="0.25">
      <c r="A18" s="144">
        <v>9</v>
      </c>
      <c r="B18" s="20" t="str">
        <f>ZÁVODNÍCI!B29</f>
        <v>Tandem Brno</v>
      </c>
      <c r="C18" s="20" t="str">
        <f>ZÁVODNÍCI!C29</f>
        <v>Michelfeit Pavel</v>
      </c>
      <c r="D18" s="20" t="str">
        <f>ZÁVODNÍCI!D29</f>
        <v>B1</v>
      </c>
      <c r="E18" s="19" t="str">
        <f>ZÁVODNÍCI!E29</f>
        <v>M</v>
      </c>
      <c r="F18" s="24">
        <f>ZÁVODNÍCI!G29+ZÁVODNÍCI!H29</f>
        <v>195.5</v>
      </c>
      <c r="G18" s="24">
        <f>ZÁVODNÍCI!I29+ZÁVODNÍCI!J29</f>
        <v>200.6</v>
      </c>
      <c r="H18" s="80">
        <f t="shared" si="0"/>
        <v>396.1</v>
      </c>
      <c r="I18" s="24">
        <f t="shared" si="1"/>
        <v>-0.19999999999993179</v>
      </c>
      <c r="J18" s="32">
        <f t="shared" si="2"/>
        <v>-13.499999999999943</v>
      </c>
    </row>
    <row r="19" spans="1:10" x14ac:dyDescent="0.25">
      <c r="A19" s="144">
        <v>10</v>
      </c>
      <c r="B19" s="20" t="str">
        <f>ZÁVODNÍCI!B32</f>
        <v>Tandem Brno</v>
      </c>
      <c r="C19" s="20" t="str">
        <f>ZÁVODNÍCI!C32</f>
        <v>Klim Pavel</v>
      </c>
      <c r="D19" s="20" t="str">
        <f>ZÁVODNÍCI!D32</f>
        <v>B2</v>
      </c>
      <c r="E19" s="19" t="str">
        <f>ZÁVODNÍCI!E32</f>
        <v>M</v>
      </c>
      <c r="F19" s="24">
        <f>ZÁVODNÍCI!G32+ZÁVODNÍCI!H32</f>
        <v>195.1</v>
      </c>
      <c r="G19" s="24">
        <f>ZÁVODNÍCI!I32+ZÁVODNÍCI!J32</f>
        <v>200.9</v>
      </c>
      <c r="H19" s="80">
        <f t="shared" si="0"/>
        <v>396</v>
      </c>
      <c r="I19" s="24">
        <f t="shared" si="1"/>
        <v>-0.10000000000002274</v>
      </c>
      <c r="J19" s="32">
        <f t="shared" si="2"/>
        <v>-13.599999999999966</v>
      </c>
    </row>
    <row r="20" spans="1:10" x14ac:dyDescent="0.25">
      <c r="A20" s="144">
        <v>11</v>
      </c>
      <c r="B20" s="20" t="str">
        <f>ZÁVODNÍCI!B16</f>
        <v>TJ Zora Praha</v>
      </c>
      <c r="C20" s="20" t="str">
        <f>ZÁVODNÍCI!C16</f>
        <v>Oppelt Michal</v>
      </c>
      <c r="D20" s="20" t="str">
        <f>ZÁVODNÍCI!D16</f>
        <v>B1</v>
      </c>
      <c r="E20" s="19" t="str">
        <f>ZÁVODNÍCI!E16</f>
        <v>M</v>
      </c>
      <c r="F20" s="24">
        <f>ZÁVODNÍCI!G16+ZÁVODNÍCI!H16</f>
        <v>184</v>
      </c>
      <c r="G20" s="24">
        <f>ZÁVODNÍCI!I16+ZÁVODNÍCI!J16</f>
        <v>208.1</v>
      </c>
      <c r="H20" s="80">
        <f t="shared" si="0"/>
        <v>392.1</v>
      </c>
      <c r="I20" s="24">
        <f t="shared" si="1"/>
        <v>-3.8999999999999773</v>
      </c>
      <c r="J20" s="32">
        <f t="shared" si="2"/>
        <v>-17.499999999999943</v>
      </c>
    </row>
    <row r="21" spans="1:10" x14ac:dyDescent="0.25">
      <c r="A21" s="144">
        <v>12</v>
      </c>
      <c r="B21" s="20" t="str">
        <f>ZÁVODNÍCI!B40</f>
        <v>ASK Lovosice</v>
      </c>
      <c r="C21" s="20" t="str">
        <f>ZÁVODNÍCI!C40</f>
        <v>Krajíček Vladimír</v>
      </c>
      <c r="D21" s="20" t="str">
        <f>ZÁVODNÍCI!D40</f>
        <v>B1</v>
      </c>
      <c r="E21" s="19" t="str">
        <f>ZÁVODNÍCI!E40</f>
        <v>M</v>
      </c>
      <c r="F21" s="24">
        <f>ZÁVODNÍCI!G40+ZÁVODNÍCI!H40</f>
        <v>187.6</v>
      </c>
      <c r="G21" s="24">
        <f>ZÁVODNÍCI!I40+ZÁVODNÍCI!J40</f>
        <v>203.1</v>
      </c>
      <c r="H21" s="80">
        <f t="shared" si="0"/>
        <v>390.7</v>
      </c>
      <c r="I21" s="24">
        <f t="shared" si="1"/>
        <v>-1.4000000000000341</v>
      </c>
      <c r="J21" s="32">
        <f t="shared" si="2"/>
        <v>-18.899999999999977</v>
      </c>
    </row>
    <row r="22" spans="1:10" x14ac:dyDescent="0.25">
      <c r="A22" s="144">
        <v>13</v>
      </c>
      <c r="B22" s="20" t="str">
        <f>ZÁVODNÍCI!B43</f>
        <v>ASK Lovosice</v>
      </c>
      <c r="C22" s="20" t="str">
        <f>ZÁVODNÍCI!C43</f>
        <v>Lendvay Josef</v>
      </c>
      <c r="D22" s="20" t="str">
        <f>ZÁVODNÍCI!D43</f>
        <v>B1</v>
      </c>
      <c r="E22" s="19" t="str">
        <f>ZÁVODNÍCI!E43</f>
        <v>M</v>
      </c>
      <c r="F22" s="24">
        <f>ZÁVODNÍCI!G43+ZÁVODNÍCI!H43</f>
        <v>188.6</v>
      </c>
      <c r="G22" s="24">
        <f>ZÁVODNÍCI!I43+ZÁVODNÍCI!J43</f>
        <v>201.2</v>
      </c>
      <c r="H22" s="80">
        <f t="shared" si="0"/>
        <v>389.79999999999995</v>
      </c>
      <c r="I22" s="24">
        <f t="shared" si="1"/>
        <v>-0.90000000000003411</v>
      </c>
      <c r="J22" s="32">
        <f t="shared" si="2"/>
        <v>-19.800000000000011</v>
      </c>
    </row>
    <row r="23" spans="1:10" x14ac:dyDescent="0.25">
      <c r="A23" s="144">
        <v>14</v>
      </c>
      <c r="B23" s="20" t="str">
        <f>ZÁVODNÍCI!B30</f>
        <v>Tandem Brno</v>
      </c>
      <c r="C23" s="20" t="str">
        <f>ZÁVODNÍCI!C30</f>
        <v>David Pavel</v>
      </c>
      <c r="D23" s="20" t="str">
        <f>ZÁVODNÍCI!D30</f>
        <v>B2</v>
      </c>
      <c r="E23" s="19" t="str">
        <f>ZÁVODNÍCI!E30</f>
        <v>M</v>
      </c>
      <c r="F23" s="24">
        <f>ZÁVODNÍCI!G30+ZÁVODNÍCI!H30</f>
        <v>186.7</v>
      </c>
      <c r="G23" s="24">
        <f>ZÁVODNÍCI!I30+ZÁVODNÍCI!J30</f>
        <v>202.3</v>
      </c>
      <c r="H23" s="80">
        <f t="shared" si="0"/>
        <v>389</v>
      </c>
      <c r="I23" s="24">
        <f t="shared" si="1"/>
        <v>-0.79999999999995453</v>
      </c>
      <c r="J23" s="32">
        <f t="shared" si="2"/>
        <v>-20.599999999999966</v>
      </c>
    </row>
    <row r="24" spans="1:10" x14ac:dyDescent="0.25">
      <c r="A24" s="144">
        <v>15</v>
      </c>
      <c r="B24" s="20" t="str">
        <f>ZÁVODNÍCI!B12</f>
        <v>TJ Zora Praha</v>
      </c>
      <c r="C24" s="20" t="str">
        <f>ZÁVODNÍCI!C12</f>
        <v>Duchoňová Zuzana</v>
      </c>
      <c r="D24" s="20" t="str">
        <f>ZÁVODNÍCI!D12</f>
        <v>B1</v>
      </c>
      <c r="E24" s="19" t="str">
        <f>ZÁVODNÍCI!E12</f>
        <v>Ž</v>
      </c>
      <c r="F24" s="24">
        <f>ZÁVODNÍCI!G12+ZÁVODNÍCI!H12</f>
        <v>186</v>
      </c>
      <c r="G24" s="24">
        <f>ZÁVODNÍCI!I12+ZÁVODNÍCI!J12</f>
        <v>199.89999999999998</v>
      </c>
      <c r="H24" s="80">
        <f t="shared" si="0"/>
        <v>385.9</v>
      </c>
      <c r="I24" s="24">
        <f t="shared" si="1"/>
        <v>-3.1000000000000227</v>
      </c>
      <c r="J24" s="32">
        <f t="shared" si="2"/>
        <v>-23.699999999999989</v>
      </c>
    </row>
    <row r="25" spans="1:10" x14ac:dyDescent="0.25">
      <c r="A25" s="144">
        <v>16</v>
      </c>
      <c r="B25" s="20" t="str">
        <f>ZÁVODNÍCI!B19</f>
        <v>TJ Zora Praha</v>
      </c>
      <c r="C25" s="20" t="str">
        <f>ZÁVODNÍCI!C19</f>
        <v>Tulej Pavel</v>
      </c>
      <c r="D25" s="20" t="str">
        <f>ZÁVODNÍCI!D19</f>
        <v>B2</v>
      </c>
      <c r="E25" s="19" t="str">
        <f>ZÁVODNÍCI!E19</f>
        <v>M</v>
      </c>
      <c r="F25" s="24">
        <f>ZÁVODNÍCI!G19+ZÁVODNÍCI!H19</f>
        <v>187.8</v>
      </c>
      <c r="G25" s="24">
        <f>ZÁVODNÍCI!I19+ZÁVODNÍCI!J19</f>
        <v>196.3</v>
      </c>
      <c r="H25" s="80">
        <f t="shared" si="0"/>
        <v>384.1</v>
      </c>
      <c r="I25" s="24">
        <f t="shared" si="1"/>
        <v>-1.7999999999999545</v>
      </c>
      <c r="J25" s="32">
        <f t="shared" si="2"/>
        <v>-25.499999999999943</v>
      </c>
    </row>
    <row r="26" spans="1:10" x14ac:dyDescent="0.25">
      <c r="A26" s="144">
        <v>17</v>
      </c>
      <c r="B26" s="20" t="str">
        <f>ZÁVODNÍCI!B23</f>
        <v>TJ Zora Praha</v>
      </c>
      <c r="C26" s="20" t="str">
        <f>ZÁVODNÍCI!C23</f>
        <v>Webr Matěj</v>
      </c>
      <c r="D26" s="20" t="str">
        <f>ZÁVODNÍCI!D23</f>
        <v>ost.</v>
      </c>
      <c r="E26" s="19" t="str">
        <f>ZÁVODNÍCI!E23</f>
        <v>M</v>
      </c>
      <c r="F26" s="24">
        <f>ZÁVODNÍCI!G23+ZÁVODNÍCI!H23</f>
        <v>190</v>
      </c>
      <c r="G26" s="24">
        <f>ZÁVODNÍCI!I23+ZÁVODNÍCI!J23</f>
        <v>192.7</v>
      </c>
      <c r="H26" s="80">
        <f t="shared" si="0"/>
        <v>382.7</v>
      </c>
      <c r="I26" s="24">
        <f t="shared" si="1"/>
        <v>-1.4000000000000341</v>
      </c>
      <c r="J26" s="32">
        <f t="shared" si="2"/>
        <v>-26.899999999999977</v>
      </c>
    </row>
    <row r="27" spans="1:10" x14ac:dyDescent="0.25">
      <c r="A27" s="144">
        <v>18</v>
      </c>
      <c r="B27" s="20" t="str">
        <f>ZÁVODNÍCI!B17</f>
        <v>TJ Zora Praha</v>
      </c>
      <c r="C27" s="20" t="str">
        <f>ZÁVODNÍCI!C17</f>
        <v>Ružek Jan</v>
      </c>
      <c r="D27" s="20" t="str">
        <f>ZÁVODNÍCI!D17</f>
        <v>B2</v>
      </c>
      <c r="E27" s="19" t="str">
        <f>ZÁVODNÍCI!E17</f>
        <v>M</v>
      </c>
      <c r="F27" s="24">
        <f>ZÁVODNÍCI!G17+ZÁVODNÍCI!H17</f>
        <v>177.6</v>
      </c>
      <c r="G27" s="24">
        <f>ZÁVODNÍCI!I17+ZÁVODNÍCI!J17</f>
        <v>203.9</v>
      </c>
      <c r="H27" s="80">
        <f t="shared" si="0"/>
        <v>381.5</v>
      </c>
      <c r="I27" s="24">
        <f t="shared" si="1"/>
        <v>-1.1999999999999886</v>
      </c>
      <c r="J27" s="32">
        <f t="shared" si="2"/>
        <v>-28.099999999999966</v>
      </c>
    </row>
    <row r="28" spans="1:10" x14ac:dyDescent="0.25">
      <c r="A28" s="144">
        <v>19</v>
      </c>
      <c r="B28" s="20" t="str">
        <f>ZÁVODNÍCI!B10</f>
        <v>TJ Zora Praha</v>
      </c>
      <c r="C28" s="20" t="str">
        <f>ZÁVODNÍCI!C10</f>
        <v>Pechová Eva</v>
      </c>
      <c r="D28" s="20" t="str">
        <f>ZÁVODNÍCI!D10</f>
        <v>B1</v>
      </c>
      <c r="E28" s="19" t="str">
        <f>ZÁVODNÍCI!E10</f>
        <v>Ž</v>
      </c>
      <c r="F28" s="24">
        <f>ZÁVODNÍCI!G10+ZÁVODNÍCI!H10</f>
        <v>186.7</v>
      </c>
      <c r="G28" s="24">
        <f>ZÁVODNÍCI!I10+ZÁVODNÍCI!J10</f>
        <v>192.7</v>
      </c>
      <c r="H28" s="80">
        <f t="shared" si="0"/>
        <v>379.4</v>
      </c>
      <c r="I28" s="24">
        <f t="shared" si="1"/>
        <v>-2.1000000000000227</v>
      </c>
      <c r="J28" s="32">
        <f t="shared" si="2"/>
        <v>-30.199999999999989</v>
      </c>
    </row>
    <row r="29" spans="1:10" x14ac:dyDescent="0.25">
      <c r="A29" s="144">
        <v>20</v>
      </c>
      <c r="B29" s="20" t="str">
        <f>ZÁVODNÍCI!B18</f>
        <v>TJ Zora Praha</v>
      </c>
      <c r="C29" s="20" t="str">
        <f>ZÁVODNÍCI!C18</f>
        <v>Schejbal Jan</v>
      </c>
      <c r="D29" s="20" t="str">
        <f>ZÁVODNÍCI!D18</f>
        <v>B3</v>
      </c>
      <c r="E29" s="19" t="str">
        <f>ZÁVODNÍCI!E18</f>
        <v>M</v>
      </c>
      <c r="F29" s="24">
        <f>ZÁVODNÍCI!G18+ZÁVODNÍCI!H18</f>
        <v>179.2</v>
      </c>
      <c r="G29" s="24">
        <f>ZÁVODNÍCI!I18+ZÁVODNÍCI!J18</f>
        <v>192.8</v>
      </c>
      <c r="H29" s="80">
        <f t="shared" si="0"/>
        <v>372</v>
      </c>
      <c r="I29" s="24">
        <f t="shared" si="1"/>
        <v>-7.3999999999999773</v>
      </c>
      <c r="J29" s="32">
        <f t="shared" si="2"/>
        <v>-37.599999999999966</v>
      </c>
    </row>
    <row r="30" spans="1:10" x14ac:dyDescent="0.25">
      <c r="A30" s="144">
        <v>21</v>
      </c>
      <c r="B30" s="20" t="str">
        <f>ZÁVODNÍCI!B39</f>
        <v>ASK Lovosice</v>
      </c>
      <c r="C30" s="20" t="str">
        <f>ZÁVODNÍCI!C39</f>
        <v>Petrášová Hana</v>
      </c>
      <c r="D30" s="20" t="str">
        <f>ZÁVODNÍCI!D39</f>
        <v>B3</v>
      </c>
      <c r="E30" s="19" t="str">
        <f>ZÁVODNÍCI!E39</f>
        <v>Ž</v>
      </c>
      <c r="F30" s="24">
        <f>ZÁVODNÍCI!G39+ZÁVODNÍCI!H39</f>
        <v>175.2</v>
      </c>
      <c r="G30" s="24">
        <f>ZÁVODNÍCI!I39+ZÁVODNÍCI!J39</f>
        <v>195.4</v>
      </c>
      <c r="H30" s="80">
        <f t="shared" si="0"/>
        <v>370.6</v>
      </c>
      <c r="I30" s="24">
        <f t="shared" si="1"/>
        <v>-1.3999999999999773</v>
      </c>
      <c r="J30" s="32">
        <f t="shared" si="2"/>
        <v>-38.999999999999943</v>
      </c>
    </row>
    <row r="31" spans="1:10" x14ac:dyDescent="0.25">
      <c r="A31" s="144">
        <v>22</v>
      </c>
      <c r="B31" s="20" t="str">
        <f>ZÁVODNÍCI!B13</f>
        <v>TJ Zora Praha</v>
      </c>
      <c r="C31" s="20" t="str">
        <f>ZÁVODNÍCI!C13</f>
        <v>Duchoň František</v>
      </c>
      <c r="D31" s="20" t="str">
        <f>ZÁVODNÍCI!D13</f>
        <v>B1</v>
      </c>
      <c r="E31" s="19" t="str">
        <f>ZÁVODNÍCI!E13</f>
        <v>M</v>
      </c>
      <c r="F31" s="24">
        <f>ZÁVODNÍCI!G13+ZÁVODNÍCI!H13</f>
        <v>165.60000000000002</v>
      </c>
      <c r="G31" s="24">
        <f>ZÁVODNÍCI!I13+ZÁVODNÍCI!J13</f>
        <v>204.8</v>
      </c>
      <c r="H31" s="80">
        <f t="shared" si="0"/>
        <v>370.40000000000003</v>
      </c>
      <c r="I31" s="24">
        <f t="shared" si="1"/>
        <v>-0.19999999999998863</v>
      </c>
      <c r="J31" s="32">
        <f t="shared" si="2"/>
        <v>-39.199999999999932</v>
      </c>
    </row>
    <row r="32" spans="1:10" x14ac:dyDescent="0.25">
      <c r="A32" s="144">
        <v>23</v>
      </c>
      <c r="B32" s="20" t="str">
        <f>ZÁVODNÍCI!B41</f>
        <v>ASK Lovosice</v>
      </c>
      <c r="C32" s="20" t="str">
        <f>ZÁVODNÍCI!C41</f>
        <v>Šamajová Kamila</v>
      </c>
      <c r="D32" s="20" t="str">
        <f>ZÁVODNÍCI!D41</f>
        <v>B3</v>
      </c>
      <c r="E32" s="19" t="str">
        <f>ZÁVODNÍCI!E41</f>
        <v>Ž</v>
      </c>
      <c r="F32" s="24">
        <f>ZÁVODNÍCI!G41+ZÁVODNÍCI!H41</f>
        <v>167.3</v>
      </c>
      <c r="G32" s="24">
        <f>ZÁVODNÍCI!I41+ZÁVODNÍCI!J41</f>
        <v>200.3</v>
      </c>
      <c r="H32" s="80">
        <f t="shared" si="0"/>
        <v>367.6</v>
      </c>
      <c r="I32" s="24">
        <f t="shared" si="1"/>
        <v>-2.8000000000000114</v>
      </c>
      <c r="J32" s="32">
        <f t="shared" si="2"/>
        <v>-41.999999999999943</v>
      </c>
    </row>
    <row r="33" spans="1:10" x14ac:dyDescent="0.25">
      <c r="A33" s="144">
        <v>24</v>
      </c>
      <c r="B33" s="20" t="str">
        <f>ZÁVODNÍCI!B38</f>
        <v>Slavia Praha - OZP</v>
      </c>
      <c r="C33" s="20" t="str">
        <f>ZÁVODNÍCI!C38</f>
        <v>Mrázková Jarmila</v>
      </c>
      <c r="D33" s="20" t="str">
        <f>ZÁVODNÍCI!D38</f>
        <v>ost.</v>
      </c>
      <c r="E33" s="19" t="str">
        <f>ZÁVODNÍCI!E38</f>
        <v>Ž</v>
      </c>
      <c r="F33" s="24">
        <f>ZÁVODNÍCI!G38+ZÁVODNÍCI!H38</f>
        <v>177.7</v>
      </c>
      <c r="G33" s="24">
        <f>ZÁVODNÍCI!I38+ZÁVODNÍCI!J38</f>
        <v>188.8</v>
      </c>
      <c r="H33" s="80">
        <f t="shared" si="0"/>
        <v>366.5</v>
      </c>
      <c r="I33" s="24">
        <f t="shared" si="1"/>
        <v>-1.1000000000000227</v>
      </c>
      <c r="J33" s="32">
        <f t="shared" si="2"/>
        <v>-43.099999999999966</v>
      </c>
    </row>
    <row r="34" spans="1:10" x14ac:dyDescent="0.25">
      <c r="A34" s="144">
        <v>25</v>
      </c>
      <c r="B34" s="20" t="str">
        <f>ZÁVODNÍCI!B22</f>
        <v>Neregistrovaný</v>
      </c>
      <c r="C34" s="20" t="str">
        <f>ZÁVODNÍCI!C22</f>
        <v>Kucová Miroslava</v>
      </c>
      <c r="D34" s="20" t="str">
        <f>ZÁVODNÍCI!D22</f>
        <v>ost.</v>
      </c>
      <c r="E34" s="19" t="str">
        <f>ZÁVODNÍCI!E22</f>
        <v>Ž</v>
      </c>
      <c r="F34" s="24">
        <f>ZÁVODNÍCI!G22+ZÁVODNÍCI!H22</f>
        <v>170.3</v>
      </c>
      <c r="G34" s="24">
        <f>ZÁVODNÍCI!I22+ZÁVODNÍCI!J22</f>
        <v>195</v>
      </c>
      <c r="H34" s="80">
        <f t="shared" si="0"/>
        <v>365.3</v>
      </c>
      <c r="I34" s="24">
        <f t="shared" si="1"/>
        <v>-1.1999999999999886</v>
      </c>
      <c r="J34" s="32">
        <f t="shared" si="2"/>
        <v>-44.299999999999955</v>
      </c>
    </row>
    <row r="35" spans="1:10" x14ac:dyDescent="0.25">
      <c r="A35" s="144">
        <v>26</v>
      </c>
      <c r="B35" s="20" t="str">
        <f>ZÁVODNÍCI!B31</f>
        <v>Tandem Brno</v>
      </c>
      <c r="C35" s="20" t="str">
        <f>ZÁVODNÍCI!C31</f>
        <v>Kaplan Josef</v>
      </c>
      <c r="D35" s="20" t="str">
        <f>ZÁVODNÍCI!D31</f>
        <v>B2</v>
      </c>
      <c r="E35" s="19" t="str">
        <f>ZÁVODNÍCI!E31</f>
        <v>M</v>
      </c>
      <c r="F35" s="24">
        <f>ZÁVODNÍCI!G31+ZÁVODNÍCI!H31</f>
        <v>172.39999999999998</v>
      </c>
      <c r="G35" s="24">
        <f>ZÁVODNÍCI!I31+ZÁVODNÍCI!J31</f>
        <v>187.39999999999998</v>
      </c>
      <c r="H35" s="80">
        <f t="shared" si="0"/>
        <v>359.79999999999995</v>
      </c>
      <c r="I35" s="24">
        <f t="shared" si="1"/>
        <v>-5.5000000000000568</v>
      </c>
      <c r="J35" s="32">
        <f t="shared" si="2"/>
        <v>-49.800000000000011</v>
      </c>
    </row>
    <row r="36" spans="1:10" x14ac:dyDescent="0.25">
      <c r="A36" s="144">
        <v>27</v>
      </c>
      <c r="B36" s="20" t="str">
        <f>ZÁVODNÍCI!B45</f>
        <v>SK Handicap Zlín</v>
      </c>
      <c r="C36" s="20" t="str">
        <f>ZÁVODNÍCI!C45</f>
        <v>Hradilová Helena</v>
      </c>
      <c r="D36" s="20" t="str">
        <f>ZÁVODNÍCI!D45</f>
        <v>B3</v>
      </c>
      <c r="E36" s="19" t="str">
        <f>ZÁVODNÍCI!E45</f>
        <v>Ž</v>
      </c>
      <c r="F36" s="24">
        <f>ZÁVODNÍCI!G45+ZÁVODNÍCI!H45</f>
        <v>175.8</v>
      </c>
      <c r="G36" s="24">
        <f>ZÁVODNÍCI!I45+ZÁVODNÍCI!J45</f>
        <v>178.3</v>
      </c>
      <c r="H36" s="80">
        <f t="shared" si="0"/>
        <v>354.1</v>
      </c>
      <c r="I36" s="24">
        <f t="shared" si="1"/>
        <v>-5.6999999999999318</v>
      </c>
      <c r="J36" s="32">
        <f t="shared" si="2"/>
        <v>-55.499999999999943</v>
      </c>
    </row>
    <row r="37" spans="1:10" x14ac:dyDescent="0.25">
      <c r="A37" s="144">
        <v>28</v>
      </c>
      <c r="B37" s="20" t="str">
        <f>ZÁVODNÍCI!B27</f>
        <v>Tandem Brno</v>
      </c>
      <c r="C37" s="20" t="str">
        <f>ZÁVODNÍCI!C27</f>
        <v>Stanieková Dana</v>
      </c>
      <c r="D37" s="20" t="str">
        <f>ZÁVODNÍCI!D27</f>
        <v>B1</v>
      </c>
      <c r="E37" s="19" t="str">
        <f>ZÁVODNÍCI!E27</f>
        <v>Ž</v>
      </c>
      <c r="F37" s="24">
        <f>ZÁVODNÍCI!G27+ZÁVODNÍCI!H27</f>
        <v>173.39999999999998</v>
      </c>
      <c r="G37" s="24">
        <f>ZÁVODNÍCI!I27+ZÁVODNÍCI!J27</f>
        <v>178.5</v>
      </c>
      <c r="H37" s="80">
        <f t="shared" si="0"/>
        <v>351.9</v>
      </c>
      <c r="I37" s="24">
        <f t="shared" si="1"/>
        <v>-2.2000000000000455</v>
      </c>
      <c r="J37" s="32">
        <f t="shared" si="2"/>
        <v>-57.699999999999989</v>
      </c>
    </row>
    <row r="38" spans="1:10" x14ac:dyDescent="0.25">
      <c r="A38" s="144">
        <v>29</v>
      </c>
      <c r="B38" s="20" t="str">
        <f>ZÁVODNÍCI!B37</f>
        <v>Slavia Praha - OZP</v>
      </c>
      <c r="C38" s="20" t="str">
        <f>ZÁVODNÍCI!C37</f>
        <v>Reichel Jiří</v>
      </c>
      <c r="D38" s="20" t="str">
        <f>ZÁVODNÍCI!D37</f>
        <v>B2</v>
      </c>
      <c r="E38" s="19" t="str">
        <f>ZÁVODNÍCI!E37</f>
        <v>M</v>
      </c>
      <c r="F38" s="24">
        <f>ZÁVODNÍCI!G37+ZÁVODNÍCI!H37</f>
        <v>167</v>
      </c>
      <c r="G38" s="24">
        <f>ZÁVODNÍCI!I37+ZÁVODNÍCI!J37</f>
        <v>181.7</v>
      </c>
      <c r="H38" s="80">
        <f t="shared" si="0"/>
        <v>348.7</v>
      </c>
      <c r="I38" s="24">
        <f t="shared" si="1"/>
        <v>-3.1999999999999886</v>
      </c>
      <c r="J38" s="32">
        <f t="shared" si="2"/>
        <v>-60.899999999999977</v>
      </c>
    </row>
    <row r="39" spans="1:10" x14ac:dyDescent="0.25">
      <c r="A39" s="144">
        <v>30</v>
      </c>
      <c r="B39" s="20" t="str">
        <f>ZÁVODNÍCI!B35</f>
        <v>Slavia Praha - OZP</v>
      </c>
      <c r="C39" s="20" t="str">
        <f>ZÁVODNÍCI!C35</f>
        <v>Macháčková Věra</v>
      </c>
      <c r="D39" s="20" t="str">
        <f>ZÁVODNÍCI!D35</f>
        <v>B3</v>
      </c>
      <c r="E39" s="19" t="str">
        <f>ZÁVODNÍCI!E35</f>
        <v>Ž</v>
      </c>
      <c r="F39" s="24">
        <f>ZÁVODNÍCI!G35+ZÁVODNÍCI!H35</f>
        <v>153.30000000000001</v>
      </c>
      <c r="G39" s="24">
        <f>ZÁVODNÍCI!I35+ZÁVODNÍCI!J35</f>
        <v>192</v>
      </c>
      <c r="H39" s="80">
        <f t="shared" si="0"/>
        <v>345.3</v>
      </c>
      <c r="I39" s="24">
        <f t="shared" si="1"/>
        <v>-3.3999999999999773</v>
      </c>
      <c r="J39" s="32">
        <f t="shared" si="2"/>
        <v>-64.299999999999955</v>
      </c>
    </row>
    <row r="40" spans="1:10" x14ac:dyDescent="0.25">
      <c r="A40" s="144">
        <v>31</v>
      </c>
      <c r="B40" s="20" t="str">
        <f>ZÁVODNÍCI!B28</f>
        <v>Tandem Brno</v>
      </c>
      <c r="C40" s="20" t="str">
        <f>ZÁVODNÍCI!C28</f>
        <v>Staniek Igor</v>
      </c>
      <c r="D40" s="20" t="str">
        <f>ZÁVODNÍCI!D28</f>
        <v>B2</v>
      </c>
      <c r="E40" s="19" t="str">
        <f>ZÁVODNÍCI!E28</f>
        <v>M</v>
      </c>
      <c r="F40" s="24">
        <f>ZÁVODNÍCI!G28+ZÁVODNÍCI!H28</f>
        <v>165.3</v>
      </c>
      <c r="G40" s="24">
        <f>ZÁVODNÍCI!I28+ZÁVODNÍCI!J28</f>
        <v>159.69999999999999</v>
      </c>
      <c r="H40" s="80">
        <f t="shared" si="0"/>
        <v>325</v>
      </c>
      <c r="I40" s="24">
        <f t="shared" si="1"/>
        <v>-20.300000000000011</v>
      </c>
      <c r="J40" s="32">
        <f t="shared" si="2"/>
        <v>-84.599999999999966</v>
      </c>
    </row>
    <row r="41" spans="1:10" x14ac:dyDescent="0.25">
      <c r="A41" s="144">
        <v>32</v>
      </c>
      <c r="B41" s="20" t="str">
        <f>ZÁVODNÍCI!B44</f>
        <v>ASK Lovosice</v>
      </c>
      <c r="C41" s="20" t="str">
        <f>ZÁVODNÍCI!C44</f>
        <v>Aschenbrenner Petr</v>
      </c>
      <c r="D41" s="20" t="str">
        <f>ZÁVODNÍCI!D44</f>
        <v>ost.</v>
      </c>
      <c r="E41" s="19" t="str">
        <f>ZÁVODNÍCI!E44</f>
        <v>M</v>
      </c>
      <c r="F41" s="24">
        <f>ZÁVODNÍCI!G44+ZÁVODNÍCI!H44</f>
        <v>152.19999999999999</v>
      </c>
      <c r="G41" s="24">
        <f>ZÁVODNÍCI!I44+ZÁVODNÍCI!J44</f>
        <v>171.4</v>
      </c>
      <c r="H41" s="80">
        <f t="shared" si="0"/>
        <v>323.60000000000002</v>
      </c>
      <c r="I41" s="24">
        <f t="shared" si="1"/>
        <v>-1.3999999999999773</v>
      </c>
      <c r="J41" s="32">
        <f t="shared" si="2"/>
        <v>-85.999999999999943</v>
      </c>
    </row>
    <row r="42" spans="1:10" x14ac:dyDescent="0.25">
      <c r="A42" s="144">
        <v>33</v>
      </c>
      <c r="B42" s="20" t="str">
        <f>ZÁVODNÍCI!B25</f>
        <v>TJ Zora Praha</v>
      </c>
      <c r="C42" s="20" t="str">
        <f>ZÁVODNÍCI!C25</f>
        <v>Zeman Tomáš</v>
      </c>
      <c r="D42" s="20" t="str">
        <f>ZÁVODNÍCI!D25</f>
        <v>ost.</v>
      </c>
      <c r="E42" s="19" t="str">
        <f>ZÁVODNÍCI!E25</f>
        <v>M</v>
      </c>
      <c r="F42" s="24">
        <f>ZÁVODNÍCI!G25+ZÁVODNÍCI!H25</f>
        <v>136.19999999999999</v>
      </c>
      <c r="G42" s="24">
        <f>ZÁVODNÍCI!I25+ZÁVODNÍCI!J25</f>
        <v>187.1</v>
      </c>
      <c r="H42" s="80">
        <f t="shared" si="0"/>
        <v>323.29999999999995</v>
      </c>
      <c r="I42" s="24">
        <f t="shared" si="1"/>
        <v>-0.30000000000006821</v>
      </c>
      <c r="J42" s="32">
        <f t="shared" si="2"/>
        <v>-86.300000000000011</v>
      </c>
    </row>
    <row r="43" spans="1:10" x14ac:dyDescent="0.25">
      <c r="A43" s="144">
        <v>34</v>
      </c>
      <c r="B43" s="20" t="str">
        <f>ZÁVODNÍCI!B24</f>
        <v>TJ Zora Praha</v>
      </c>
      <c r="C43" s="20" t="str">
        <f>ZÁVODNÍCI!C24</f>
        <v>Horský Zdeněk</v>
      </c>
      <c r="D43" s="20" t="str">
        <f>ZÁVODNÍCI!D24</f>
        <v>ost.</v>
      </c>
      <c r="E43" s="19" t="str">
        <f>ZÁVODNÍCI!E24</f>
        <v>M</v>
      </c>
      <c r="F43" s="24">
        <f>ZÁVODNÍCI!G24+ZÁVODNÍCI!H24</f>
        <v>151.30000000000001</v>
      </c>
      <c r="G43" s="24">
        <f>ZÁVODNÍCI!I24+ZÁVODNÍCI!J24</f>
        <v>169</v>
      </c>
      <c r="H43" s="80">
        <f t="shared" si="0"/>
        <v>320.3</v>
      </c>
      <c r="I43" s="24">
        <f t="shared" si="1"/>
        <v>-2.9999999999999432</v>
      </c>
      <c r="J43" s="32">
        <f t="shared" si="2"/>
        <v>-89.299999999999955</v>
      </c>
    </row>
    <row r="44" spans="1:10" x14ac:dyDescent="0.25">
      <c r="A44" s="144">
        <v>35</v>
      </c>
      <c r="B44" s="20" t="str">
        <f>ZÁVODNÍCI!B33</f>
        <v>Slavia Praha - OZP</v>
      </c>
      <c r="C44" s="20" t="str">
        <f>ZÁVODNÍCI!C33</f>
        <v>Hurtová Ludmila</v>
      </c>
      <c r="D44" s="20" t="str">
        <f>ZÁVODNÍCI!D33</f>
        <v>B3</v>
      </c>
      <c r="E44" s="19" t="str">
        <f>ZÁVODNÍCI!E33</f>
        <v>Ž</v>
      </c>
      <c r="F44" s="24">
        <f>ZÁVODNÍCI!G33+ZÁVODNÍCI!H33</f>
        <v>137.30000000000001</v>
      </c>
      <c r="G44" s="24">
        <f>ZÁVODNÍCI!I33+ZÁVODNÍCI!J33</f>
        <v>176.5</v>
      </c>
      <c r="H44" s="80">
        <f t="shared" si="0"/>
        <v>313.8</v>
      </c>
      <c r="I44" s="24">
        <f t="shared" si="1"/>
        <v>-6.5</v>
      </c>
      <c r="J44" s="32">
        <f t="shared" si="2"/>
        <v>-95.799999999999955</v>
      </c>
    </row>
    <row r="45" spans="1:10" x14ac:dyDescent="0.25">
      <c r="A45" s="144">
        <v>36</v>
      </c>
      <c r="B45" s="20" t="str">
        <f>ZÁVODNÍCI!B14</f>
        <v>TJ Zora Praha</v>
      </c>
      <c r="C45" s="20" t="str">
        <f>ZÁVODNÍCI!C14</f>
        <v>Nývltová Jaromíra</v>
      </c>
      <c r="D45" s="20" t="str">
        <f>ZÁVODNÍCI!D14</f>
        <v>B3</v>
      </c>
      <c r="E45" s="19" t="str">
        <f>ZÁVODNÍCI!E14</f>
        <v>Ž</v>
      </c>
      <c r="F45" s="24">
        <f>ZÁVODNÍCI!G14+ZÁVODNÍCI!H14</f>
        <v>136.39999999999998</v>
      </c>
      <c r="G45" s="24">
        <f>ZÁVODNÍCI!I14+ZÁVODNÍCI!J14</f>
        <v>159.19999999999999</v>
      </c>
      <c r="H45" s="80">
        <f t="shared" si="0"/>
        <v>295.59999999999997</v>
      </c>
      <c r="I45" s="24">
        <f t="shared" si="1"/>
        <v>-18.200000000000045</v>
      </c>
      <c r="J45" s="32">
        <f t="shared" si="2"/>
        <v>-114</v>
      </c>
    </row>
    <row r="46" spans="1:10" x14ac:dyDescent="0.25">
      <c r="A46" s="144">
        <v>37</v>
      </c>
      <c r="B46" s="20" t="str">
        <f>ZÁVODNÍCI!B26</f>
        <v>Neregistrovaný</v>
      </c>
      <c r="C46" s="20" t="str">
        <f>ZÁVODNÍCI!C26</f>
        <v>Žák Pavel</v>
      </c>
      <c r="D46" s="20" t="str">
        <f>ZÁVODNÍCI!D26</f>
        <v>ost.</v>
      </c>
      <c r="E46" s="19" t="str">
        <f>ZÁVODNÍCI!E26</f>
        <v>M</v>
      </c>
      <c r="F46" s="24">
        <f>ZÁVODNÍCI!G26+ZÁVODNÍCI!H26</f>
        <v>189.6</v>
      </c>
      <c r="G46" s="24">
        <f>ZÁVODNÍCI!I26+ZÁVODNÍCI!J26</f>
        <v>0</v>
      </c>
      <c r="H46" s="80">
        <f t="shared" si="0"/>
        <v>189.6</v>
      </c>
      <c r="I46" s="24">
        <f t="shared" si="1"/>
        <v>-105.99999999999997</v>
      </c>
      <c r="J46" s="32">
        <f t="shared" si="2"/>
        <v>-219.99999999999997</v>
      </c>
    </row>
    <row r="47" spans="1:10" x14ac:dyDescent="0.25">
      <c r="A47" s="144">
        <v>38</v>
      </c>
      <c r="B47" s="20" t="str">
        <f>ZÁVODNÍCI!B51</f>
        <v>TJ Zora Praha</v>
      </c>
      <c r="C47" s="20" t="str">
        <f>ZÁVODNÍCI!C51</f>
        <v>Polnarová Taťána</v>
      </c>
      <c r="D47" s="20" t="str">
        <f>ZÁVODNÍCI!D51</f>
        <v>ost.</v>
      </c>
      <c r="E47" s="19" t="str">
        <f>ZÁVODNÍCI!E51</f>
        <v>Ž</v>
      </c>
      <c r="F47" s="24">
        <f>ZÁVODNÍCI!G51+ZÁVODNÍCI!H51</f>
        <v>182</v>
      </c>
      <c r="G47" s="24">
        <f>ZÁVODNÍCI!I51+ZÁVODNÍCI!J51</f>
        <v>0</v>
      </c>
      <c r="H47" s="80">
        <f t="shared" si="0"/>
        <v>182</v>
      </c>
      <c r="I47" s="24">
        <f t="shared" si="1"/>
        <v>-7.5999999999999943</v>
      </c>
      <c r="J47" s="32">
        <f t="shared" si="2"/>
        <v>-227.59999999999997</v>
      </c>
    </row>
    <row r="48" spans="1:10" x14ac:dyDescent="0.25">
      <c r="A48" s="144">
        <v>39</v>
      </c>
      <c r="B48" s="20" t="str">
        <f>ZÁVODNÍCI!B52</f>
        <v>Neregistrovaný</v>
      </c>
      <c r="C48" s="20" t="str">
        <f>ZÁVODNÍCI!C52</f>
        <v>Červenka Vojtěch</v>
      </c>
      <c r="D48" s="20" t="str">
        <f>ZÁVODNÍCI!D52</f>
        <v>ost.</v>
      </c>
      <c r="E48" s="19" t="str">
        <f>ZÁVODNÍCI!E52</f>
        <v>M</v>
      </c>
      <c r="F48" s="24">
        <f>ZÁVODNÍCI!G52+ZÁVODNÍCI!H52</f>
        <v>168.89999999999998</v>
      </c>
      <c r="G48" s="24">
        <f>ZÁVODNÍCI!I52+ZÁVODNÍCI!J52</f>
        <v>0</v>
      </c>
      <c r="H48" s="80">
        <f t="shared" si="0"/>
        <v>168.89999999999998</v>
      </c>
      <c r="I48" s="24">
        <f t="shared" si="1"/>
        <v>-13.100000000000023</v>
      </c>
      <c r="J48" s="32">
        <f t="shared" si="2"/>
        <v>-240.7</v>
      </c>
    </row>
    <row r="49" spans="1:10" x14ac:dyDescent="0.25">
      <c r="A49" s="144">
        <v>40</v>
      </c>
      <c r="B49" s="20" t="str">
        <f>ZÁVODNÍCI!B50</f>
        <v>Neregistrovaný</v>
      </c>
      <c r="C49" s="20" t="str">
        <f>ZÁVODNÍCI!C50</f>
        <v>Jelínek Kryštof</v>
      </c>
      <c r="D49" s="20" t="str">
        <f>ZÁVODNÍCI!D50</f>
        <v>ost.</v>
      </c>
      <c r="E49" s="19" t="str">
        <f>ZÁVODNÍCI!E50</f>
        <v>M</v>
      </c>
      <c r="F49" s="24">
        <f>ZÁVODNÍCI!G50+ZÁVODNÍCI!H50</f>
        <v>153.69999999999999</v>
      </c>
      <c r="G49" s="24">
        <f>ZÁVODNÍCI!I50+ZÁVODNÍCI!J50</f>
        <v>0</v>
      </c>
      <c r="H49" s="80">
        <f t="shared" si="0"/>
        <v>153.69999999999999</v>
      </c>
      <c r="I49" s="24">
        <f t="shared" si="1"/>
        <v>-15.199999999999989</v>
      </c>
      <c r="J49" s="32">
        <f t="shared" si="2"/>
        <v>-255.89999999999998</v>
      </c>
    </row>
    <row r="50" spans="1:10" x14ac:dyDescent="0.25">
      <c r="A50" s="144">
        <v>41</v>
      </c>
      <c r="B50" s="20" t="str">
        <f>ZÁVODNÍCI!B49</f>
        <v>Neregistrovaný</v>
      </c>
      <c r="C50" s="20" t="str">
        <f>ZÁVODNÍCI!C49</f>
        <v>Doležal Karel</v>
      </c>
      <c r="D50" s="20" t="str">
        <f>ZÁVODNÍCI!D49</f>
        <v>ost.</v>
      </c>
      <c r="E50" s="19" t="str">
        <f>ZÁVODNÍCI!E49</f>
        <v>M</v>
      </c>
      <c r="F50" s="24">
        <f>ZÁVODNÍCI!G49+ZÁVODNÍCI!H49</f>
        <v>120.5</v>
      </c>
      <c r="G50" s="24">
        <f>ZÁVODNÍCI!I49+ZÁVODNÍCI!J49</f>
        <v>0</v>
      </c>
      <c r="H50" s="80">
        <f t="shared" si="0"/>
        <v>120.5</v>
      </c>
      <c r="I50" s="24">
        <f t="shared" si="1"/>
        <v>-33.199999999999989</v>
      </c>
      <c r="J50" s="32">
        <f t="shared" si="2"/>
        <v>-289.09999999999997</v>
      </c>
    </row>
  </sheetData>
  <sortState ref="B10:H59">
    <sortCondition descending="1" ref="H10:H59"/>
  </sortState>
  <hyperlinks>
    <hyperlink ref="A7" location="'Titulní strana'!A1" display="Zpět na titulní stranu"/>
  </hyperlinks>
  <pageMargins left="0.23622047244094491" right="0.23622047244094491" top="0.55118110236220474" bottom="0.55118110236220474" header="0.31496062992125984" footer="0.31496062992125984"/>
  <pageSetup paperSize="9" orientation="portrait" r:id="rId1"/>
  <headerFooter>
    <oddFooter>&amp;Lstrana &amp;P / &amp;N - &amp;A&amp;R&amp;F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</sheetPr>
  <dimension ref="A1:J18"/>
  <sheetViews>
    <sheetView zoomScale="130" zoomScaleNormal="130" workbookViewId="0">
      <pane xSplit="4" ySplit="9" topLeftCell="E10" activePane="bottomRight" state="frozen"/>
      <selection activeCell="D3" sqref="D3"/>
      <selection pane="topRight" activeCell="D3" sqref="D3"/>
      <selection pane="bottomLeft" activeCell="D3" sqref="D3"/>
      <selection pane="bottomRight" activeCell="A10" sqref="A10:G18"/>
    </sheetView>
  </sheetViews>
  <sheetFormatPr defaultRowHeight="15" x14ac:dyDescent="0.25"/>
  <cols>
    <col min="1" max="1" width="6.7109375" style="9" customWidth="1"/>
    <col min="2" max="2" width="16.85546875" bestFit="1" customWidth="1"/>
    <col min="3" max="3" width="19" style="11" bestFit="1" customWidth="1"/>
    <col min="4" max="4" width="16.42578125" style="11" bestFit="1" customWidth="1"/>
    <col min="5" max="5" width="7.42578125" customWidth="1"/>
    <col min="6" max="6" width="7.28515625" customWidth="1"/>
    <col min="7" max="7" width="8.7109375" style="83" customWidth="1"/>
    <col min="8" max="8" width="7" customWidth="1"/>
    <col min="9" max="9" width="8.28515625" customWidth="1"/>
  </cols>
  <sheetData>
    <row r="1" spans="1:10" ht="3.75" customHeight="1" x14ac:dyDescent="0.25"/>
    <row r="2" spans="1:10" x14ac:dyDescent="0.25">
      <c r="A2" s="11" t="str">
        <f>'Titulní strana'!A2:E2</f>
        <v>Název soutěže: Benešovská hvězda</v>
      </c>
    </row>
    <row r="3" spans="1:10" x14ac:dyDescent="0.25">
      <c r="A3" s="11" t="str">
        <f>'Titulní strana'!A3:E3</f>
        <v>Datum: 15. 2. 2025</v>
      </c>
    </row>
    <row r="4" spans="1:10" ht="4.5" customHeight="1" x14ac:dyDescent="0.25"/>
    <row r="5" spans="1:10" ht="12" customHeight="1" x14ac:dyDescent="0.25">
      <c r="A5" s="39" t="s">
        <v>63</v>
      </c>
      <c r="B5" s="40"/>
      <c r="C5" s="39" t="s">
        <v>62</v>
      </c>
      <c r="D5" s="39"/>
    </row>
    <row r="6" spans="1:10" ht="4.5" customHeight="1" x14ac:dyDescent="0.25"/>
    <row r="7" spans="1:10" x14ac:dyDescent="0.25">
      <c r="A7" s="26" t="s">
        <v>43</v>
      </c>
    </row>
    <row r="8" spans="1:10" ht="4.5" customHeight="1" thickBot="1" x14ac:dyDescent="0.3"/>
    <row r="9" spans="1:10" s="15" customFormat="1" ht="12.75" thickBot="1" x14ac:dyDescent="0.25">
      <c r="A9" s="126" t="s">
        <v>44</v>
      </c>
      <c r="B9" s="128" t="s">
        <v>45</v>
      </c>
      <c r="C9" s="127" t="s">
        <v>46</v>
      </c>
      <c r="D9" s="127" t="s">
        <v>48</v>
      </c>
      <c r="E9" s="130" t="s">
        <v>53</v>
      </c>
      <c r="F9" s="149" t="s">
        <v>54</v>
      </c>
      <c r="G9" s="150" t="s">
        <v>59</v>
      </c>
      <c r="H9" s="149" t="s">
        <v>82</v>
      </c>
      <c r="I9" s="131" t="s">
        <v>82</v>
      </c>
    </row>
    <row r="10" spans="1:10" x14ac:dyDescent="0.25">
      <c r="A10" s="132">
        <v>1</v>
      </c>
      <c r="B10" s="133" t="str">
        <f>ZÁVODNÍCI!B10</f>
        <v>TJ Zora Praha</v>
      </c>
      <c r="C10" s="133" t="str">
        <f>ZÁVODNÍCI!C10</f>
        <v>Pechová Eva</v>
      </c>
      <c r="D10" s="133" t="str">
        <f>ZÁVODNÍCI!F10</f>
        <v>Novotný Karel</v>
      </c>
      <c r="E10" s="134">
        <f>ZÁVODNÍCI!G10+ZÁVODNÍCI!H10+ZÁVODNÍCI!I10+ZÁVODNÍCI!J10</f>
        <v>379.4</v>
      </c>
      <c r="F10" s="134">
        <v>409.6</v>
      </c>
      <c r="G10" s="135">
        <f t="shared" ref="G10:G18" si="0">E10+F10</f>
        <v>789</v>
      </c>
      <c r="H10" s="136"/>
      <c r="I10" s="99" t="s">
        <v>81</v>
      </c>
      <c r="J10" s="78"/>
    </row>
    <row r="11" spans="1:10" x14ac:dyDescent="0.25">
      <c r="A11" s="21">
        <v>2</v>
      </c>
      <c r="B11" s="20" t="str">
        <f>ZÁVODNÍCI!B15</f>
        <v>TJ Zora Praha</v>
      </c>
      <c r="C11" s="20" t="str">
        <f>ZÁVODNÍCI!C15</f>
        <v>Policarová Martina</v>
      </c>
      <c r="D11" s="20" t="str">
        <f>ZÁVODNÍCI!F15</f>
        <v>Oppelt Michal</v>
      </c>
      <c r="E11" s="24">
        <f>ZÁVODNÍCI!G15+ZÁVODNÍCI!H15+ZÁVODNÍCI!I15+ZÁVODNÍCI!J15</f>
        <v>396.3</v>
      </c>
      <c r="F11" s="24">
        <v>392.1</v>
      </c>
      <c r="G11" s="80">
        <f t="shared" si="0"/>
        <v>788.40000000000009</v>
      </c>
      <c r="H11" s="24">
        <f>G11-G10</f>
        <v>-0.59999999999990905</v>
      </c>
      <c r="I11" s="32">
        <f>G11-$G$10</f>
        <v>-0.59999999999990905</v>
      </c>
      <c r="J11" s="78"/>
    </row>
    <row r="12" spans="1:10" x14ac:dyDescent="0.25">
      <c r="A12" s="21">
        <v>3</v>
      </c>
      <c r="B12" s="20" t="str">
        <f>ZÁVODNÍCI!B42</f>
        <v>ASK Lovosice</v>
      </c>
      <c r="C12" s="20" t="str">
        <f>ZÁVODNÍCI!C42</f>
        <v>Šourková Irena</v>
      </c>
      <c r="D12" s="20" t="str">
        <f>ZÁVODNÍCI!F42</f>
        <v>Lendvay Josef</v>
      </c>
      <c r="E12" s="24">
        <f>ZÁVODNÍCI!G42+ZÁVODNÍCI!H42+ZÁVODNÍCI!I42+ZÁVODNÍCI!J42</f>
        <v>398.3</v>
      </c>
      <c r="F12" s="24">
        <v>389.8</v>
      </c>
      <c r="G12" s="80">
        <f t="shared" si="0"/>
        <v>788.1</v>
      </c>
      <c r="H12" s="24">
        <f t="shared" ref="H12:H18" si="1">G12-G11</f>
        <v>-0.30000000000006821</v>
      </c>
      <c r="I12" s="32">
        <f t="shared" ref="I12:I18" si="2">G12-$G$10</f>
        <v>-0.89999999999997726</v>
      </c>
      <c r="J12" s="78"/>
    </row>
    <row r="13" spans="1:10" x14ac:dyDescent="0.25">
      <c r="A13" s="21">
        <v>4</v>
      </c>
      <c r="B13" s="20" t="str">
        <f>ZÁVODNÍCI!B45</f>
        <v>SK Handicap Zlín</v>
      </c>
      <c r="C13" s="20" t="str">
        <f>ZÁVODNÍCI!C45</f>
        <v>Hradilová Helena</v>
      </c>
      <c r="D13" s="20" t="str">
        <f>ZÁVODNÍCI!F45</f>
        <v>Hradil Milan</v>
      </c>
      <c r="E13" s="24">
        <f>ZÁVODNÍCI!G45+ZÁVODNÍCI!H45+ZÁVODNÍCI!I45+ZÁVODNÍCI!J45</f>
        <v>354.1</v>
      </c>
      <c r="F13" s="24">
        <v>408.7</v>
      </c>
      <c r="G13" s="80">
        <f t="shared" si="0"/>
        <v>762.8</v>
      </c>
      <c r="H13" s="24">
        <f t="shared" si="1"/>
        <v>-25.300000000000068</v>
      </c>
      <c r="I13" s="32">
        <f t="shared" si="2"/>
        <v>-26.200000000000045</v>
      </c>
      <c r="J13" s="78"/>
    </row>
    <row r="14" spans="1:10" x14ac:dyDescent="0.25">
      <c r="A14" s="21">
        <v>5</v>
      </c>
      <c r="B14" s="20" t="str">
        <f>ZÁVODNÍCI!B39</f>
        <v>ASK Lovosice</v>
      </c>
      <c r="C14" s="20" t="str">
        <f>ZÁVODNÍCI!C39</f>
        <v>Petrášová Hana</v>
      </c>
      <c r="D14" s="20" t="str">
        <f>ZÁVODNÍCI!F39</f>
        <v>Krajíček Vladimír</v>
      </c>
      <c r="E14" s="24">
        <f>ZÁVODNÍCI!G39+ZÁVODNÍCI!H39+ZÁVODNÍCI!I39+ZÁVODNÍCI!J39</f>
        <v>370.6</v>
      </c>
      <c r="F14" s="24">
        <v>390.7</v>
      </c>
      <c r="G14" s="80">
        <f t="shared" si="0"/>
        <v>761.3</v>
      </c>
      <c r="H14" s="24">
        <f t="shared" si="1"/>
        <v>-1.5</v>
      </c>
      <c r="I14" s="32">
        <f t="shared" si="2"/>
        <v>-27.700000000000045</v>
      </c>
      <c r="J14" s="78"/>
    </row>
    <row r="15" spans="1:10" x14ac:dyDescent="0.25">
      <c r="A15" s="21">
        <v>6</v>
      </c>
      <c r="B15" s="20" t="str">
        <f>ZÁVODNÍCI!B12</f>
        <v>TJ Zora Praha</v>
      </c>
      <c r="C15" s="20" t="str">
        <f>ZÁVODNÍCI!C12</f>
        <v>Duchoňová Zuzana</v>
      </c>
      <c r="D15" s="20" t="str">
        <f>ZÁVODNÍCI!F12</f>
        <v>Duchoň František</v>
      </c>
      <c r="E15" s="24">
        <f>ZÁVODNÍCI!G12+ZÁVODNÍCI!H12+ZÁVODNÍCI!I12+ZÁVODNÍCI!J12</f>
        <v>385.90000000000003</v>
      </c>
      <c r="F15" s="24">
        <v>370.4</v>
      </c>
      <c r="G15" s="80">
        <f t="shared" si="0"/>
        <v>756.3</v>
      </c>
      <c r="H15" s="24">
        <f t="shared" si="1"/>
        <v>-5</v>
      </c>
      <c r="I15" s="32">
        <f t="shared" si="2"/>
        <v>-32.700000000000045</v>
      </c>
      <c r="J15" s="78"/>
    </row>
    <row r="16" spans="1:10" x14ac:dyDescent="0.25">
      <c r="A16" s="21">
        <v>7</v>
      </c>
      <c r="B16" s="20" t="str">
        <f>ZÁVODNÍCI!B35</f>
        <v>Slavia Praha - OZP</v>
      </c>
      <c r="C16" s="20" t="str">
        <f>ZÁVODNÍCI!C35</f>
        <v>Macháčková Věra</v>
      </c>
      <c r="D16" s="20" t="str">
        <f>ZÁVODNÍCI!F35</f>
        <v>Macháček Karel</v>
      </c>
      <c r="E16" s="24">
        <f>ZÁVODNÍCI!G35+ZÁVODNÍCI!H35+ZÁVODNÍCI!I35+ZÁVODNÍCI!J35</f>
        <v>345.3</v>
      </c>
      <c r="F16" s="24">
        <v>398.3</v>
      </c>
      <c r="G16" s="80">
        <f t="shared" si="0"/>
        <v>743.6</v>
      </c>
      <c r="H16" s="24">
        <f t="shared" si="1"/>
        <v>-12.699999999999932</v>
      </c>
      <c r="I16" s="32">
        <f t="shared" si="2"/>
        <v>-45.399999999999977</v>
      </c>
      <c r="J16" s="78"/>
    </row>
    <row r="17" spans="1:10" x14ac:dyDescent="0.25">
      <c r="A17" s="21">
        <v>8</v>
      </c>
      <c r="B17" s="20" t="str">
        <f>ZÁVODNÍCI!B33</f>
        <v>Slavia Praha - OZP</v>
      </c>
      <c r="C17" s="20" t="str">
        <f>ZÁVODNÍCI!C33</f>
        <v>Hurtová Ludmila</v>
      </c>
      <c r="D17" s="20" t="str">
        <f>ZÁVODNÍCI!F33</f>
        <v>Hlous Petr</v>
      </c>
      <c r="E17" s="24">
        <f>ZÁVODNÍCI!G33+ZÁVODNÍCI!H33+ZÁVODNÍCI!I33+ZÁVODNÍCI!J33</f>
        <v>313.8</v>
      </c>
      <c r="F17" s="24">
        <v>399.5</v>
      </c>
      <c r="G17" s="80">
        <f t="shared" si="0"/>
        <v>713.3</v>
      </c>
      <c r="H17" s="24">
        <f t="shared" si="1"/>
        <v>-30.300000000000068</v>
      </c>
      <c r="I17" s="32">
        <f t="shared" si="2"/>
        <v>-75.700000000000045</v>
      </c>
      <c r="J17" s="78"/>
    </row>
    <row r="18" spans="1:10" x14ac:dyDescent="0.25">
      <c r="A18" s="21">
        <v>9</v>
      </c>
      <c r="B18" s="20" t="str">
        <f>ZÁVODNÍCI!B27</f>
        <v>Tandem Brno</v>
      </c>
      <c r="C18" s="20" t="str">
        <f>ZÁVODNÍCI!C27</f>
        <v>Stanieková Dana</v>
      </c>
      <c r="D18" s="20" t="str">
        <f>ZÁVODNÍCI!F27</f>
        <v>Staniek Igor</v>
      </c>
      <c r="E18" s="24">
        <f>ZÁVODNÍCI!G27+ZÁVODNÍCI!H27+ZÁVODNÍCI!I27+ZÁVODNÍCI!J27</f>
        <v>351.9</v>
      </c>
      <c r="F18" s="24">
        <v>325</v>
      </c>
      <c r="G18" s="80">
        <f t="shared" si="0"/>
        <v>676.9</v>
      </c>
      <c r="H18" s="24">
        <f t="shared" si="1"/>
        <v>-36.399999999999977</v>
      </c>
      <c r="I18" s="32">
        <f t="shared" si="2"/>
        <v>-112.10000000000002</v>
      </c>
      <c r="J18" s="78"/>
    </row>
  </sheetData>
  <sortState ref="B10:G18">
    <sortCondition descending="1" ref="G10:G18"/>
  </sortState>
  <hyperlinks>
    <hyperlink ref="A7" location="'Titulní strana'!A1" display="Zpět na titulní stranu"/>
  </hyperlinks>
  <pageMargins left="0.23622047244094491" right="0.23622047244094491" top="0.55118110236220474" bottom="0.55118110236220474" header="0.31496062992125984" footer="0.31496062992125984"/>
  <pageSetup paperSize="9" orientation="portrait" r:id="rId1"/>
  <headerFooter>
    <oddFooter>&amp;Lstrana &amp;P / &amp;N - &amp;A&amp;R&amp;F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</sheetPr>
  <dimension ref="A1:J23"/>
  <sheetViews>
    <sheetView zoomScale="130" zoomScaleNormal="130" workbookViewId="0">
      <pane xSplit="3" ySplit="9" topLeftCell="D10" activePane="bottomRight" state="frozen"/>
      <selection activeCell="D3" sqref="D3"/>
      <selection pane="topRight" activeCell="D3" sqref="D3"/>
      <selection pane="bottomLeft" activeCell="D3" sqref="D3"/>
      <selection pane="bottomRight" activeCell="A7" sqref="A7"/>
    </sheetView>
  </sheetViews>
  <sheetFormatPr defaultRowHeight="15" x14ac:dyDescent="0.25"/>
  <cols>
    <col min="1" max="1" width="5.5703125" style="9" customWidth="1"/>
    <col min="2" max="2" width="16.85546875" style="11" bestFit="1" customWidth="1"/>
    <col min="3" max="3" width="19" style="11" bestFit="1" customWidth="1"/>
    <col min="4" max="4" width="4.28515625" customWidth="1"/>
    <col min="5" max="5" width="4.42578125" style="9" customWidth="1"/>
    <col min="6" max="6" width="6.42578125" customWidth="1"/>
    <col min="7" max="7" width="6.7109375" customWidth="1"/>
    <col min="8" max="8" width="7.5703125" customWidth="1"/>
    <col min="9" max="9" width="7" customWidth="1"/>
    <col min="10" max="10" width="9.140625" bestFit="1" customWidth="1"/>
  </cols>
  <sheetData>
    <row r="1" spans="1:10" ht="3.75" customHeight="1" x14ac:dyDescent="0.25"/>
    <row r="2" spans="1:10" x14ac:dyDescent="0.25">
      <c r="A2" s="11" t="str">
        <f>'Titulní strana'!A2:E2</f>
        <v>Název soutěže: Benešovská hvězda</v>
      </c>
    </row>
    <row r="3" spans="1:10" x14ac:dyDescent="0.25">
      <c r="A3" s="11" t="str">
        <f>'Titulní strana'!A3:E3</f>
        <v>Datum: 15. 2. 2025</v>
      </c>
    </row>
    <row r="4" spans="1:10" ht="4.5" customHeight="1" x14ac:dyDescent="0.25"/>
    <row r="5" spans="1:10" ht="12" customHeight="1" x14ac:dyDescent="0.25">
      <c r="A5" s="39" t="s">
        <v>108</v>
      </c>
      <c r="B5" s="39"/>
      <c r="C5" s="39"/>
      <c r="D5" s="40"/>
      <c r="E5" s="147"/>
    </row>
    <row r="6" spans="1:10" ht="4.5" customHeight="1" x14ac:dyDescent="0.25"/>
    <row r="7" spans="1:10" x14ac:dyDescent="0.25">
      <c r="A7" s="26" t="s">
        <v>43</v>
      </c>
    </row>
    <row r="8" spans="1:10" ht="4.5" customHeight="1" thickBot="1" x14ac:dyDescent="0.3"/>
    <row r="9" spans="1:10" s="15" customFormat="1" ht="12.75" thickBot="1" x14ac:dyDescent="0.25">
      <c r="A9" s="126" t="s">
        <v>44</v>
      </c>
      <c r="B9" s="127" t="s">
        <v>45</v>
      </c>
      <c r="C9" s="127" t="s">
        <v>46</v>
      </c>
      <c r="D9" s="128" t="s">
        <v>47</v>
      </c>
      <c r="E9" s="137" t="s">
        <v>40</v>
      </c>
      <c r="F9" s="128" t="s">
        <v>57</v>
      </c>
      <c r="G9" s="128" t="s">
        <v>58</v>
      </c>
      <c r="H9" s="129" t="s">
        <v>59</v>
      </c>
      <c r="I9" s="128" t="s">
        <v>82</v>
      </c>
      <c r="J9" s="130" t="s">
        <v>82</v>
      </c>
    </row>
    <row r="10" spans="1:10" x14ac:dyDescent="0.25">
      <c r="A10" s="148">
        <v>1</v>
      </c>
      <c r="B10" s="133" t="str">
        <f>ZÁVODNÍCI!B42</f>
        <v>ASK Lovosice</v>
      </c>
      <c r="C10" s="133" t="str">
        <f>ZÁVODNÍCI!C42</f>
        <v>Šourková Irena</v>
      </c>
      <c r="D10" s="133" t="str">
        <f>ZÁVODNÍCI!D42</f>
        <v>B1</v>
      </c>
      <c r="E10" s="145" t="str">
        <f>ZÁVODNÍCI!E42</f>
        <v>Ž</v>
      </c>
      <c r="F10" s="134">
        <f>ZÁVODNÍCI!G42+ZÁVODNÍCI!H42</f>
        <v>196.6</v>
      </c>
      <c r="G10" s="134">
        <f>ZÁVODNÍCI!I42+ZÁVODNÍCI!J42</f>
        <v>201.7</v>
      </c>
      <c r="H10" s="135">
        <f t="shared" ref="H10:H23" si="0">F10+G10</f>
        <v>398.29999999999995</v>
      </c>
      <c r="I10" s="136"/>
      <c r="J10" s="99" t="s">
        <v>81</v>
      </c>
    </row>
    <row r="11" spans="1:10" x14ac:dyDescent="0.25">
      <c r="A11" s="144">
        <v>2</v>
      </c>
      <c r="B11" s="20" t="str">
        <f>ZÁVODNÍCI!B15</f>
        <v>TJ Zora Praha</v>
      </c>
      <c r="C11" s="20" t="str">
        <f>ZÁVODNÍCI!C15</f>
        <v>Policarová Martina</v>
      </c>
      <c r="D11" s="20" t="str">
        <f>ZÁVODNÍCI!D15</f>
        <v>B3</v>
      </c>
      <c r="E11" s="19" t="str">
        <f>ZÁVODNÍCI!E15</f>
        <v>Ž</v>
      </c>
      <c r="F11" s="24">
        <f>ZÁVODNÍCI!G15+ZÁVODNÍCI!H15</f>
        <v>192.1</v>
      </c>
      <c r="G11" s="24">
        <f>ZÁVODNÍCI!I15+ZÁVODNÍCI!J15</f>
        <v>204.2</v>
      </c>
      <c r="H11" s="80">
        <f t="shared" si="0"/>
        <v>396.29999999999995</v>
      </c>
      <c r="I11" s="24">
        <f>H11-H10</f>
        <v>-2</v>
      </c>
      <c r="J11" s="32">
        <f>H11-$H$10</f>
        <v>-2</v>
      </c>
    </row>
    <row r="12" spans="1:10" x14ac:dyDescent="0.25">
      <c r="A12" s="144">
        <v>3</v>
      </c>
      <c r="B12" s="20" t="str">
        <f>ZÁVODNÍCI!B12</f>
        <v>TJ Zora Praha</v>
      </c>
      <c r="C12" s="20" t="str">
        <f>ZÁVODNÍCI!C12</f>
        <v>Duchoňová Zuzana</v>
      </c>
      <c r="D12" s="20" t="str">
        <f>ZÁVODNÍCI!D12</f>
        <v>B1</v>
      </c>
      <c r="E12" s="19" t="str">
        <f>ZÁVODNÍCI!E12</f>
        <v>Ž</v>
      </c>
      <c r="F12" s="24">
        <f>ZÁVODNÍCI!G12+ZÁVODNÍCI!H12</f>
        <v>186</v>
      </c>
      <c r="G12" s="24">
        <f>ZÁVODNÍCI!I12+ZÁVODNÍCI!J12</f>
        <v>199.89999999999998</v>
      </c>
      <c r="H12" s="80">
        <f t="shared" si="0"/>
        <v>385.9</v>
      </c>
      <c r="I12" s="24">
        <f t="shared" ref="I12:I23" si="1">H12-H11</f>
        <v>-10.399999999999977</v>
      </c>
      <c r="J12" s="32">
        <f t="shared" ref="J12:J23" si="2">H12-$H$10</f>
        <v>-12.399999999999977</v>
      </c>
    </row>
    <row r="13" spans="1:10" x14ac:dyDescent="0.25">
      <c r="A13" s="144">
        <v>4</v>
      </c>
      <c r="B13" s="20" t="str">
        <f>ZÁVODNÍCI!B10</f>
        <v>TJ Zora Praha</v>
      </c>
      <c r="C13" s="20" t="str">
        <f>ZÁVODNÍCI!C10</f>
        <v>Pechová Eva</v>
      </c>
      <c r="D13" s="20" t="str">
        <f>ZÁVODNÍCI!D10</f>
        <v>B1</v>
      </c>
      <c r="E13" s="19" t="str">
        <f>ZÁVODNÍCI!E10</f>
        <v>Ž</v>
      </c>
      <c r="F13" s="24">
        <f>ZÁVODNÍCI!G10+ZÁVODNÍCI!H10</f>
        <v>186.7</v>
      </c>
      <c r="G13" s="24">
        <f>ZÁVODNÍCI!I10+ZÁVODNÍCI!J10</f>
        <v>192.7</v>
      </c>
      <c r="H13" s="80">
        <f t="shared" si="0"/>
        <v>379.4</v>
      </c>
      <c r="I13" s="24">
        <f t="shared" si="1"/>
        <v>-6.5</v>
      </c>
      <c r="J13" s="32">
        <f t="shared" si="2"/>
        <v>-18.899999999999977</v>
      </c>
    </row>
    <row r="14" spans="1:10" x14ac:dyDescent="0.25">
      <c r="A14" s="144">
        <v>5</v>
      </c>
      <c r="B14" s="20" t="str">
        <f>ZÁVODNÍCI!B39</f>
        <v>ASK Lovosice</v>
      </c>
      <c r="C14" s="20" t="str">
        <f>ZÁVODNÍCI!C39</f>
        <v>Petrášová Hana</v>
      </c>
      <c r="D14" s="20" t="str">
        <f>ZÁVODNÍCI!D39</f>
        <v>B3</v>
      </c>
      <c r="E14" s="19" t="str">
        <f>ZÁVODNÍCI!E39</f>
        <v>Ž</v>
      </c>
      <c r="F14" s="24">
        <f>ZÁVODNÍCI!G39+ZÁVODNÍCI!H39</f>
        <v>175.2</v>
      </c>
      <c r="G14" s="24">
        <f>ZÁVODNÍCI!I39+ZÁVODNÍCI!J39</f>
        <v>195.4</v>
      </c>
      <c r="H14" s="80">
        <f t="shared" si="0"/>
        <v>370.6</v>
      </c>
      <c r="I14" s="24">
        <f t="shared" si="1"/>
        <v>-8.7999999999999545</v>
      </c>
      <c r="J14" s="32">
        <f t="shared" si="2"/>
        <v>-27.699999999999932</v>
      </c>
    </row>
    <row r="15" spans="1:10" x14ac:dyDescent="0.25">
      <c r="A15" s="144">
        <v>6</v>
      </c>
      <c r="B15" s="20" t="str">
        <f>ZÁVODNÍCI!B41</f>
        <v>ASK Lovosice</v>
      </c>
      <c r="C15" s="20" t="str">
        <f>ZÁVODNÍCI!C41</f>
        <v>Šamajová Kamila</v>
      </c>
      <c r="D15" s="20" t="str">
        <f>ZÁVODNÍCI!D41</f>
        <v>B3</v>
      </c>
      <c r="E15" s="19" t="str">
        <f>ZÁVODNÍCI!E41</f>
        <v>Ž</v>
      </c>
      <c r="F15" s="24">
        <f>ZÁVODNÍCI!G41+ZÁVODNÍCI!H41</f>
        <v>167.3</v>
      </c>
      <c r="G15" s="24">
        <f>ZÁVODNÍCI!I41+ZÁVODNÍCI!J41</f>
        <v>200.3</v>
      </c>
      <c r="H15" s="80">
        <f t="shared" si="0"/>
        <v>367.6</v>
      </c>
      <c r="I15" s="24">
        <f t="shared" si="1"/>
        <v>-3</v>
      </c>
      <c r="J15" s="32">
        <f t="shared" si="2"/>
        <v>-30.699999999999932</v>
      </c>
    </row>
    <row r="16" spans="1:10" x14ac:dyDescent="0.25">
      <c r="A16" s="144">
        <v>7</v>
      </c>
      <c r="B16" s="20" t="str">
        <f>ZÁVODNÍCI!B38</f>
        <v>Slavia Praha - OZP</v>
      </c>
      <c r="C16" s="20" t="str">
        <f>ZÁVODNÍCI!C38</f>
        <v>Mrázková Jarmila</v>
      </c>
      <c r="D16" s="20" t="str">
        <f>ZÁVODNÍCI!D38</f>
        <v>ost.</v>
      </c>
      <c r="E16" s="19" t="str">
        <f>ZÁVODNÍCI!E38</f>
        <v>Ž</v>
      </c>
      <c r="F16" s="24">
        <f>ZÁVODNÍCI!G38+ZÁVODNÍCI!H38</f>
        <v>177.7</v>
      </c>
      <c r="G16" s="24">
        <f>ZÁVODNÍCI!I38+ZÁVODNÍCI!J38</f>
        <v>188.8</v>
      </c>
      <c r="H16" s="80">
        <f t="shared" si="0"/>
        <v>366.5</v>
      </c>
      <c r="I16" s="24">
        <f t="shared" si="1"/>
        <v>-1.1000000000000227</v>
      </c>
      <c r="J16" s="32">
        <f t="shared" si="2"/>
        <v>-31.799999999999955</v>
      </c>
    </row>
    <row r="17" spans="1:10" x14ac:dyDescent="0.25">
      <c r="A17" s="144">
        <v>8</v>
      </c>
      <c r="B17" s="20" t="str">
        <f>ZÁVODNÍCI!B22</f>
        <v>Neregistrovaný</v>
      </c>
      <c r="C17" s="20" t="str">
        <f>ZÁVODNÍCI!C22</f>
        <v>Kucová Miroslava</v>
      </c>
      <c r="D17" s="20" t="str">
        <f>ZÁVODNÍCI!D22</f>
        <v>ost.</v>
      </c>
      <c r="E17" s="19" t="str">
        <f>ZÁVODNÍCI!E22</f>
        <v>Ž</v>
      </c>
      <c r="F17" s="24">
        <f>ZÁVODNÍCI!G22+ZÁVODNÍCI!H22</f>
        <v>170.3</v>
      </c>
      <c r="G17" s="24">
        <f>ZÁVODNÍCI!I22+ZÁVODNÍCI!J22</f>
        <v>195</v>
      </c>
      <c r="H17" s="80">
        <f t="shared" si="0"/>
        <v>365.3</v>
      </c>
      <c r="I17" s="24">
        <f t="shared" si="1"/>
        <v>-1.1999999999999886</v>
      </c>
      <c r="J17" s="32">
        <f t="shared" si="2"/>
        <v>-32.999999999999943</v>
      </c>
    </row>
    <row r="18" spans="1:10" x14ac:dyDescent="0.25">
      <c r="A18" s="144">
        <v>9</v>
      </c>
      <c r="B18" s="20" t="str">
        <f>ZÁVODNÍCI!B45</f>
        <v>SK Handicap Zlín</v>
      </c>
      <c r="C18" s="20" t="str">
        <f>ZÁVODNÍCI!C45</f>
        <v>Hradilová Helena</v>
      </c>
      <c r="D18" s="20" t="str">
        <f>ZÁVODNÍCI!D45</f>
        <v>B3</v>
      </c>
      <c r="E18" s="19" t="str">
        <f>ZÁVODNÍCI!E45</f>
        <v>Ž</v>
      </c>
      <c r="F18" s="24">
        <f>ZÁVODNÍCI!G45+ZÁVODNÍCI!H45</f>
        <v>175.8</v>
      </c>
      <c r="G18" s="24">
        <f>ZÁVODNÍCI!I45+ZÁVODNÍCI!J45</f>
        <v>178.3</v>
      </c>
      <c r="H18" s="80">
        <f t="shared" si="0"/>
        <v>354.1</v>
      </c>
      <c r="I18" s="24">
        <f t="shared" si="1"/>
        <v>-11.199999999999989</v>
      </c>
      <c r="J18" s="32">
        <f t="shared" si="2"/>
        <v>-44.199999999999932</v>
      </c>
    </row>
    <row r="19" spans="1:10" x14ac:dyDescent="0.25">
      <c r="A19" s="144">
        <v>10</v>
      </c>
      <c r="B19" s="20" t="str">
        <f>ZÁVODNÍCI!B27</f>
        <v>Tandem Brno</v>
      </c>
      <c r="C19" s="20" t="str">
        <f>ZÁVODNÍCI!C27</f>
        <v>Stanieková Dana</v>
      </c>
      <c r="D19" s="20" t="str">
        <f>ZÁVODNÍCI!D27</f>
        <v>B1</v>
      </c>
      <c r="E19" s="19" t="str">
        <f>ZÁVODNÍCI!E27</f>
        <v>Ž</v>
      </c>
      <c r="F19" s="24">
        <f>ZÁVODNÍCI!G27+ZÁVODNÍCI!H27</f>
        <v>173.39999999999998</v>
      </c>
      <c r="G19" s="24">
        <f>ZÁVODNÍCI!I27+ZÁVODNÍCI!J27</f>
        <v>178.5</v>
      </c>
      <c r="H19" s="80">
        <f t="shared" si="0"/>
        <v>351.9</v>
      </c>
      <c r="I19" s="24">
        <f t="shared" si="1"/>
        <v>-2.2000000000000455</v>
      </c>
      <c r="J19" s="32">
        <f t="shared" si="2"/>
        <v>-46.399999999999977</v>
      </c>
    </row>
    <row r="20" spans="1:10" x14ac:dyDescent="0.25">
      <c r="A20" s="144">
        <v>11</v>
      </c>
      <c r="B20" s="20" t="str">
        <f>ZÁVODNÍCI!B35</f>
        <v>Slavia Praha - OZP</v>
      </c>
      <c r="C20" s="20" t="str">
        <f>ZÁVODNÍCI!C35</f>
        <v>Macháčková Věra</v>
      </c>
      <c r="D20" s="20" t="str">
        <f>ZÁVODNÍCI!D35</f>
        <v>B3</v>
      </c>
      <c r="E20" s="19" t="str">
        <f>ZÁVODNÍCI!E35</f>
        <v>Ž</v>
      </c>
      <c r="F20" s="24">
        <f>ZÁVODNÍCI!G35+ZÁVODNÍCI!H35</f>
        <v>153.30000000000001</v>
      </c>
      <c r="G20" s="24">
        <f>ZÁVODNÍCI!I35+ZÁVODNÍCI!J35</f>
        <v>192</v>
      </c>
      <c r="H20" s="80">
        <f t="shared" si="0"/>
        <v>345.3</v>
      </c>
      <c r="I20" s="24">
        <f t="shared" si="1"/>
        <v>-6.5999999999999659</v>
      </c>
      <c r="J20" s="32">
        <f t="shared" si="2"/>
        <v>-52.999999999999943</v>
      </c>
    </row>
    <row r="21" spans="1:10" x14ac:dyDescent="0.25">
      <c r="A21" s="144">
        <v>12</v>
      </c>
      <c r="B21" s="20" t="str">
        <f>ZÁVODNÍCI!B33</f>
        <v>Slavia Praha - OZP</v>
      </c>
      <c r="C21" s="20" t="str">
        <f>ZÁVODNÍCI!C33</f>
        <v>Hurtová Ludmila</v>
      </c>
      <c r="D21" s="20" t="str">
        <f>ZÁVODNÍCI!D33</f>
        <v>B3</v>
      </c>
      <c r="E21" s="19" t="str">
        <f>ZÁVODNÍCI!E33</f>
        <v>Ž</v>
      </c>
      <c r="F21" s="24">
        <f>ZÁVODNÍCI!G33+ZÁVODNÍCI!H33</f>
        <v>137.30000000000001</v>
      </c>
      <c r="G21" s="24">
        <f>ZÁVODNÍCI!I33+ZÁVODNÍCI!J33</f>
        <v>176.5</v>
      </c>
      <c r="H21" s="80">
        <f t="shared" si="0"/>
        <v>313.8</v>
      </c>
      <c r="I21" s="24">
        <f t="shared" si="1"/>
        <v>-31.5</v>
      </c>
      <c r="J21" s="32">
        <f t="shared" si="2"/>
        <v>-84.499999999999943</v>
      </c>
    </row>
    <row r="22" spans="1:10" x14ac:dyDescent="0.25">
      <c r="A22" s="144">
        <v>13</v>
      </c>
      <c r="B22" s="20" t="str">
        <f>ZÁVODNÍCI!B14</f>
        <v>TJ Zora Praha</v>
      </c>
      <c r="C22" s="20" t="str">
        <f>ZÁVODNÍCI!C14</f>
        <v>Nývltová Jaromíra</v>
      </c>
      <c r="D22" s="20" t="str">
        <f>ZÁVODNÍCI!D14</f>
        <v>B3</v>
      </c>
      <c r="E22" s="19" t="str">
        <f>ZÁVODNÍCI!E14</f>
        <v>Ž</v>
      </c>
      <c r="F22" s="24">
        <f>ZÁVODNÍCI!G14+ZÁVODNÍCI!H14</f>
        <v>136.39999999999998</v>
      </c>
      <c r="G22" s="24">
        <f>ZÁVODNÍCI!I14+ZÁVODNÍCI!J14</f>
        <v>159.19999999999999</v>
      </c>
      <c r="H22" s="80">
        <f t="shared" si="0"/>
        <v>295.59999999999997</v>
      </c>
      <c r="I22" s="24">
        <f t="shared" si="1"/>
        <v>-18.200000000000045</v>
      </c>
      <c r="J22" s="32">
        <f t="shared" si="2"/>
        <v>-102.69999999999999</v>
      </c>
    </row>
    <row r="23" spans="1:10" x14ac:dyDescent="0.25">
      <c r="A23" s="144">
        <v>14</v>
      </c>
      <c r="B23" s="20" t="str">
        <f>ZÁVODNÍCI!B51</f>
        <v>TJ Zora Praha</v>
      </c>
      <c r="C23" s="20" t="str">
        <f>ZÁVODNÍCI!C51</f>
        <v>Polnarová Taťána</v>
      </c>
      <c r="D23" s="20" t="str">
        <f>ZÁVODNÍCI!D51</f>
        <v>ost.</v>
      </c>
      <c r="E23" s="19" t="str">
        <f>ZÁVODNÍCI!E51</f>
        <v>Ž</v>
      </c>
      <c r="F23" s="24">
        <f>ZÁVODNÍCI!G51+ZÁVODNÍCI!H51</f>
        <v>182</v>
      </c>
      <c r="G23" s="24">
        <f>ZÁVODNÍCI!I51+ZÁVODNÍCI!J51</f>
        <v>0</v>
      </c>
      <c r="H23" s="80">
        <f t="shared" si="0"/>
        <v>182</v>
      </c>
      <c r="I23" s="24">
        <f t="shared" si="1"/>
        <v>-113.59999999999997</v>
      </c>
      <c r="J23" s="32">
        <f t="shared" si="2"/>
        <v>-216.29999999999995</v>
      </c>
    </row>
  </sheetData>
  <sortState ref="B10:H59">
    <sortCondition descending="1" ref="E10:E59"/>
    <sortCondition descending="1" ref="H10:H59"/>
  </sortState>
  <hyperlinks>
    <hyperlink ref="A7" location="'Titulní strana'!A1" display="Zpět na titulní stranu"/>
  </hyperlinks>
  <pageMargins left="0.23622047244094491" right="0.23622047244094491" top="0.55118110236220474" bottom="0.55118110236220474" header="0.31496062992125984" footer="0.31496062992125984"/>
  <pageSetup paperSize="9" orientation="portrait" r:id="rId1"/>
  <headerFooter>
    <oddFooter>&amp;Lstrana &amp;P / &amp;N - &amp;A&amp;R&amp;F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</sheetPr>
  <dimension ref="A1:J36"/>
  <sheetViews>
    <sheetView zoomScale="130" zoomScaleNormal="130" workbookViewId="0">
      <pane xSplit="3" ySplit="9" topLeftCell="D10" activePane="bottomRight" state="frozen"/>
      <selection activeCell="D3" sqref="D3"/>
      <selection pane="topRight" activeCell="D3" sqref="D3"/>
      <selection pane="bottomLeft" activeCell="D3" sqref="D3"/>
      <selection pane="bottomRight" activeCell="A7" sqref="A7"/>
    </sheetView>
  </sheetViews>
  <sheetFormatPr defaultRowHeight="15" x14ac:dyDescent="0.25"/>
  <cols>
    <col min="1" max="1" width="5.5703125" style="9" customWidth="1"/>
    <col min="2" max="2" width="16.85546875" style="11" bestFit="1" customWidth="1"/>
    <col min="3" max="3" width="19" style="11" bestFit="1" customWidth="1"/>
    <col min="4" max="4" width="4.28515625" customWidth="1"/>
    <col min="5" max="5" width="4.42578125" style="9" customWidth="1"/>
    <col min="6" max="6" width="6.42578125" customWidth="1"/>
    <col min="7" max="7" width="6.7109375" customWidth="1"/>
    <col min="8" max="8" width="7.5703125" customWidth="1"/>
    <col min="9" max="9" width="7" customWidth="1"/>
    <col min="10" max="10" width="9.140625" bestFit="1" customWidth="1"/>
  </cols>
  <sheetData>
    <row r="1" spans="1:10" ht="3.75" customHeight="1" x14ac:dyDescent="0.25"/>
    <row r="2" spans="1:10" x14ac:dyDescent="0.25">
      <c r="A2" s="11" t="str">
        <f>'Titulní strana'!A2:E2</f>
        <v>Název soutěže: Benešovská hvězda</v>
      </c>
    </row>
    <row r="3" spans="1:10" x14ac:dyDescent="0.25">
      <c r="A3" s="11" t="str">
        <f>'Titulní strana'!A3:E3</f>
        <v>Datum: 15. 2. 2025</v>
      </c>
    </row>
    <row r="4" spans="1:10" ht="4.5" customHeight="1" x14ac:dyDescent="0.25"/>
    <row r="5" spans="1:10" ht="12" customHeight="1" x14ac:dyDescent="0.25">
      <c r="A5" s="39" t="s">
        <v>107</v>
      </c>
      <c r="B5" s="39"/>
      <c r="C5" s="39"/>
      <c r="D5" s="40"/>
      <c r="E5" s="147"/>
    </row>
    <row r="6" spans="1:10" ht="4.5" customHeight="1" x14ac:dyDescent="0.25"/>
    <row r="7" spans="1:10" x14ac:dyDescent="0.25">
      <c r="A7" s="26" t="s">
        <v>43</v>
      </c>
    </row>
    <row r="8" spans="1:10" ht="4.5" customHeight="1" thickBot="1" x14ac:dyDescent="0.3"/>
    <row r="9" spans="1:10" s="15" customFormat="1" ht="12.75" thickBot="1" x14ac:dyDescent="0.25">
      <c r="A9" s="126" t="s">
        <v>44</v>
      </c>
      <c r="B9" s="127" t="s">
        <v>45</v>
      </c>
      <c r="C9" s="127" t="s">
        <v>46</v>
      </c>
      <c r="D9" s="128" t="s">
        <v>47</v>
      </c>
      <c r="E9" s="137" t="s">
        <v>40</v>
      </c>
      <c r="F9" s="128" t="s">
        <v>57</v>
      </c>
      <c r="G9" s="128" t="s">
        <v>58</v>
      </c>
      <c r="H9" s="129" t="s">
        <v>59</v>
      </c>
      <c r="I9" s="128" t="s">
        <v>82</v>
      </c>
      <c r="J9" s="130" t="s">
        <v>82</v>
      </c>
    </row>
    <row r="10" spans="1:10" x14ac:dyDescent="0.25">
      <c r="A10" s="148">
        <v>1</v>
      </c>
      <c r="B10" s="133" t="str">
        <f>ZÁVODNÍCI!B11</f>
        <v>TJ Zora Praha</v>
      </c>
      <c r="C10" s="133" t="str">
        <f>ZÁVODNÍCI!C11</f>
        <v>Novotný Karel</v>
      </c>
      <c r="D10" s="133" t="str">
        <f>ZÁVODNÍCI!D11</f>
        <v>B3</v>
      </c>
      <c r="E10" s="145" t="str">
        <f>ZÁVODNÍCI!E11</f>
        <v>M</v>
      </c>
      <c r="F10" s="134">
        <f>ZÁVODNÍCI!G11+ZÁVODNÍCI!H11</f>
        <v>201.7</v>
      </c>
      <c r="G10" s="134">
        <f>ZÁVODNÍCI!I11+ZÁVODNÍCI!J11</f>
        <v>207.89999999999998</v>
      </c>
      <c r="H10" s="135">
        <f t="shared" ref="H10:H36" si="0">F10+G10</f>
        <v>409.59999999999997</v>
      </c>
      <c r="I10" s="136"/>
      <c r="J10" s="99" t="s">
        <v>81</v>
      </c>
    </row>
    <row r="11" spans="1:10" x14ac:dyDescent="0.25">
      <c r="A11" s="144">
        <v>2</v>
      </c>
      <c r="B11" s="20" t="str">
        <f>ZÁVODNÍCI!B46</f>
        <v>SK Handicap Zlín</v>
      </c>
      <c r="C11" s="20" t="str">
        <f>ZÁVODNÍCI!C46</f>
        <v>Hradil Milan</v>
      </c>
      <c r="D11" s="20" t="str">
        <f>ZÁVODNÍCI!D46</f>
        <v>B1</v>
      </c>
      <c r="E11" s="19" t="str">
        <f>ZÁVODNÍCI!E46</f>
        <v>M</v>
      </c>
      <c r="F11" s="24">
        <f>ZÁVODNÍCI!G46+ZÁVODNÍCI!H46</f>
        <v>201.3</v>
      </c>
      <c r="G11" s="24">
        <f>ZÁVODNÍCI!I46+ZÁVODNÍCI!J46</f>
        <v>207.4</v>
      </c>
      <c r="H11" s="80">
        <f t="shared" si="0"/>
        <v>408.70000000000005</v>
      </c>
      <c r="I11" s="24">
        <f>H11-H10</f>
        <v>-0.89999999999992042</v>
      </c>
      <c r="J11" s="32">
        <f>H11-$H$10</f>
        <v>-0.89999999999992042</v>
      </c>
    </row>
    <row r="12" spans="1:10" x14ac:dyDescent="0.25">
      <c r="A12" s="144">
        <v>3</v>
      </c>
      <c r="B12" s="20" t="str">
        <f>ZÁVODNÍCI!B48</f>
        <v>ASK Lovosice</v>
      </c>
      <c r="C12" s="20" t="str">
        <f>ZÁVODNÍCI!C48</f>
        <v>Holeček Tadeáš</v>
      </c>
      <c r="D12" s="20" t="str">
        <f>ZÁVODNÍCI!D48</f>
        <v>B2</v>
      </c>
      <c r="E12" s="19" t="str">
        <f>ZÁVODNÍCI!E48</f>
        <v>M</v>
      </c>
      <c r="F12" s="24">
        <f>ZÁVODNÍCI!G48+ZÁVODNÍCI!H48</f>
        <v>198.8</v>
      </c>
      <c r="G12" s="24">
        <f>ZÁVODNÍCI!I48+ZÁVODNÍCI!J48</f>
        <v>207.7</v>
      </c>
      <c r="H12" s="80">
        <f t="shared" si="0"/>
        <v>406.5</v>
      </c>
      <c r="I12" s="24">
        <f t="shared" ref="I12:I36" si="1">H12-H11</f>
        <v>-2.2000000000000455</v>
      </c>
      <c r="J12" s="32">
        <f t="shared" ref="J12:J36" si="2">H12-$H$10</f>
        <v>-3.0999999999999659</v>
      </c>
    </row>
    <row r="13" spans="1:10" x14ac:dyDescent="0.25">
      <c r="A13" s="144">
        <v>4</v>
      </c>
      <c r="B13" s="20" t="str">
        <f>ZÁVODNÍCI!B34</f>
        <v>Slavia Praha - OZP</v>
      </c>
      <c r="C13" s="20" t="str">
        <f>ZÁVODNÍCI!C34</f>
        <v>Hlous Petr</v>
      </c>
      <c r="D13" s="20" t="str">
        <f>ZÁVODNÍCI!D34</f>
        <v>B3</v>
      </c>
      <c r="E13" s="19" t="str">
        <f>ZÁVODNÍCI!E34</f>
        <v>M</v>
      </c>
      <c r="F13" s="24">
        <f>ZÁVODNÍCI!G34+ZÁVODNÍCI!H34</f>
        <v>191.3</v>
      </c>
      <c r="G13" s="24">
        <f>ZÁVODNÍCI!I34+ZÁVODNÍCI!J34</f>
        <v>208.2</v>
      </c>
      <c r="H13" s="80">
        <f t="shared" si="0"/>
        <v>399.5</v>
      </c>
      <c r="I13" s="24">
        <f t="shared" si="1"/>
        <v>-7</v>
      </c>
      <c r="J13" s="32">
        <f t="shared" si="2"/>
        <v>-10.099999999999966</v>
      </c>
    </row>
    <row r="14" spans="1:10" x14ac:dyDescent="0.25">
      <c r="A14" s="144">
        <v>5</v>
      </c>
      <c r="B14" s="20" t="str">
        <f>ZÁVODNÍCI!B21</f>
        <v>TJ Zora Praha</v>
      </c>
      <c r="C14" s="20" t="str">
        <f>ZÁVODNÍCI!C21</f>
        <v>Trnka Tomáš</v>
      </c>
      <c r="D14" s="20" t="str">
        <f>ZÁVODNÍCI!D21</f>
        <v>ost.</v>
      </c>
      <c r="E14" s="19" t="str">
        <f>ZÁVODNÍCI!E21</f>
        <v>M</v>
      </c>
      <c r="F14" s="24">
        <f>ZÁVODNÍCI!G21+ZÁVODNÍCI!H21</f>
        <v>193.9</v>
      </c>
      <c r="G14" s="24">
        <f>ZÁVODNÍCI!I21+ZÁVODNÍCI!J21</f>
        <v>204.4</v>
      </c>
      <c r="H14" s="80">
        <f t="shared" si="0"/>
        <v>398.3</v>
      </c>
      <c r="I14" s="24">
        <f t="shared" si="1"/>
        <v>-1.1999999999999886</v>
      </c>
      <c r="J14" s="32">
        <f t="shared" si="2"/>
        <v>-11.299999999999955</v>
      </c>
    </row>
    <row r="15" spans="1:10" x14ac:dyDescent="0.25">
      <c r="A15" s="144">
        <v>6</v>
      </c>
      <c r="B15" s="20" t="str">
        <f>ZÁVODNÍCI!B36</f>
        <v>Slavia Praha - OZP</v>
      </c>
      <c r="C15" s="20" t="str">
        <f>ZÁVODNÍCI!C36</f>
        <v>Macháček Karel</v>
      </c>
      <c r="D15" s="20" t="str">
        <f>ZÁVODNÍCI!D36</f>
        <v>B2</v>
      </c>
      <c r="E15" s="19" t="str">
        <f>ZÁVODNÍCI!E36</f>
        <v>M</v>
      </c>
      <c r="F15" s="24">
        <f>ZÁVODNÍCI!G36+ZÁVODNÍCI!H36</f>
        <v>190.10000000000002</v>
      </c>
      <c r="G15" s="24">
        <f>ZÁVODNÍCI!I36+ZÁVODNÍCI!J36</f>
        <v>208.2</v>
      </c>
      <c r="H15" s="80">
        <f t="shared" si="0"/>
        <v>398.3</v>
      </c>
      <c r="I15" s="24">
        <f t="shared" si="1"/>
        <v>0</v>
      </c>
      <c r="J15" s="32">
        <f t="shared" si="2"/>
        <v>-11.299999999999955</v>
      </c>
    </row>
    <row r="16" spans="1:10" x14ac:dyDescent="0.25">
      <c r="A16" s="144">
        <v>7</v>
      </c>
      <c r="B16" s="20" t="str">
        <f>ZÁVODNÍCI!B29</f>
        <v>Tandem Brno</v>
      </c>
      <c r="C16" s="20" t="str">
        <f>ZÁVODNÍCI!C29</f>
        <v>Michelfeit Pavel</v>
      </c>
      <c r="D16" s="20" t="str">
        <f>ZÁVODNÍCI!D29</f>
        <v>B1</v>
      </c>
      <c r="E16" s="19" t="str">
        <f>ZÁVODNÍCI!E29</f>
        <v>M</v>
      </c>
      <c r="F16" s="24">
        <f>ZÁVODNÍCI!G29+ZÁVODNÍCI!H29</f>
        <v>195.5</v>
      </c>
      <c r="G16" s="24">
        <f>ZÁVODNÍCI!I29+ZÁVODNÍCI!J29</f>
        <v>200.6</v>
      </c>
      <c r="H16" s="80">
        <f t="shared" si="0"/>
        <v>396.1</v>
      </c>
      <c r="I16" s="24">
        <f t="shared" si="1"/>
        <v>-2.1999999999999886</v>
      </c>
      <c r="J16" s="32">
        <f t="shared" si="2"/>
        <v>-13.499999999999943</v>
      </c>
    </row>
    <row r="17" spans="1:10" x14ac:dyDescent="0.25">
      <c r="A17" s="144">
        <v>8</v>
      </c>
      <c r="B17" s="20" t="str">
        <f>ZÁVODNÍCI!B32</f>
        <v>Tandem Brno</v>
      </c>
      <c r="C17" s="20" t="str">
        <f>ZÁVODNÍCI!C32</f>
        <v>Klim Pavel</v>
      </c>
      <c r="D17" s="20" t="str">
        <f>ZÁVODNÍCI!D32</f>
        <v>B2</v>
      </c>
      <c r="E17" s="19" t="str">
        <f>ZÁVODNÍCI!E32</f>
        <v>M</v>
      </c>
      <c r="F17" s="24">
        <f>ZÁVODNÍCI!G32+ZÁVODNÍCI!H32</f>
        <v>195.1</v>
      </c>
      <c r="G17" s="24">
        <f>ZÁVODNÍCI!I32+ZÁVODNÍCI!J32</f>
        <v>200.9</v>
      </c>
      <c r="H17" s="80">
        <f t="shared" si="0"/>
        <v>396</v>
      </c>
      <c r="I17" s="24">
        <f t="shared" si="1"/>
        <v>-0.10000000000002274</v>
      </c>
      <c r="J17" s="32">
        <f t="shared" si="2"/>
        <v>-13.599999999999966</v>
      </c>
    </row>
    <row r="18" spans="1:10" x14ac:dyDescent="0.25">
      <c r="A18" s="144">
        <v>9</v>
      </c>
      <c r="B18" s="20" t="str">
        <f>ZÁVODNÍCI!B16</f>
        <v>TJ Zora Praha</v>
      </c>
      <c r="C18" s="20" t="str">
        <f>ZÁVODNÍCI!C16</f>
        <v>Oppelt Michal</v>
      </c>
      <c r="D18" s="20" t="str">
        <f>ZÁVODNÍCI!D16</f>
        <v>B1</v>
      </c>
      <c r="E18" s="19" t="str">
        <f>ZÁVODNÍCI!E16</f>
        <v>M</v>
      </c>
      <c r="F18" s="24">
        <f>ZÁVODNÍCI!G16+ZÁVODNÍCI!H16</f>
        <v>184</v>
      </c>
      <c r="G18" s="24">
        <f>ZÁVODNÍCI!I16+ZÁVODNÍCI!J16</f>
        <v>208.1</v>
      </c>
      <c r="H18" s="80">
        <f t="shared" si="0"/>
        <v>392.1</v>
      </c>
      <c r="I18" s="24">
        <f t="shared" si="1"/>
        <v>-3.8999999999999773</v>
      </c>
      <c r="J18" s="32">
        <f t="shared" si="2"/>
        <v>-17.499999999999943</v>
      </c>
    </row>
    <row r="19" spans="1:10" x14ac:dyDescent="0.25">
      <c r="A19" s="144">
        <v>10</v>
      </c>
      <c r="B19" s="20" t="str">
        <f>ZÁVODNÍCI!B40</f>
        <v>ASK Lovosice</v>
      </c>
      <c r="C19" s="20" t="str">
        <f>ZÁVODNÍCI!C40</f>
        <v>Krajíček Vladimír</v>
      </c>
      <c r="D19" s="20" t="str">
        <f>ZÁVODNÍCI!D40</f>
        <v>B1</v>
      </c>
      <c r="E19" s="19" t="str">
        <f>ZÁVODNÍCI!E40</f>
        <v>M</v>
      </c>
      <c r="F19" s="24">
        <f>ZÁVODNÍCI!G40+ZÁVODNÍCI!H40</f>
        <v>187.6</v>
      </c>
      <c r="G19" s="24">
        <f>ZÁVODNÍCI!I40+ZÁVODNÍCI!J40</f>
        <v>203.1</v>
      </c>
      <c r="H19" s="80">
        <f t="shared" si="0"/>
        <v>390.7</v>
      </c>
      <c r="I19" s="24">
        <f t="shared" si="1"/>
        <v>-1.4000000000000341</v>
      </c>
      <c r="J19" s="32">
        <f t="shared" si="2"/>
        <v>-18.899999999999977</v>
      </c>
    </row>
    <row r="20" spans="1:10" x14ac:dyDescent="0.25">
      <c r="A20" s="144">
        <v>11</v>
      </c>
      <c r="B20" s="20" t="str">
        <f>ZÁVODNÍCI!B43</f>
        <v>ASK Lovosice</v>
      </c>
      <c r="C20" s="20" t="str">
        <f>ZÁVODNÍCI!C43</f>
        <v>Lendvay Josef</v>
      </c>
      <c r="D20" s="20" t="str">
        <f>ZÁVODNÍCI!D43</f>
        <v>B1</v>
      </c>
      <c r="E20" s="19" t="str">
        <f>ZÁVODNÍCI!E43</f>
        <v>M</v>
      </c>
      <c r="F20" s="24">
        <f>ZÁVODNÍCI!G43+ZÁVODNÍCI!H43</f>
        <v>188.6</v>
      </c>
      <c r="G20" s="24">
        <f>ZÁVODNÍCI!I43+ZÁVODNÍCI!J43</f>
        <v>201.2</v>
      </c>
      <c r="H20" s="80">
        <f t="shared" si="0"/>
        <v>389.79999999999995</v>
      </c>
      <c r="I20" s="24">
        <f t="shared" si="1"/>
        <v>-0.90000000000003411</v>
      </c>
      <c r="J20" s="32">
        <f t="shared" si="2"/>
        <v>-19.800000000000011</v>
      </c>
    </row>
    <row r="21" spans="1:10" x14ac:dyDescent="0.25">
      <c r="A21" s="144">
        <v>12</v>
      </c>
      <c r="B21" s="20" t="str">
        <f>ZÁVODNÍCI!B30</f>
        <v>Tandem Brno</v>
      </c>
      <c r="C21" s="20" t="str">
        <f>ZÁVODNÍCI!C30</f>
        <v>David Pavel</v>
      </c>
      <c r="D21" s="20" t="str">
        <f>ZÁVODNÍCI!D30</f>
        <v>B2</v>
      </c>
      <c r="E21" s="19" t="str">
        <f>ZÁVODNÍCI!E30</f>
        <v>M</v>
      </c>
      <c r="F21" s="24">
        <f>ZÁVODNÍCI!G30+ZÁVODNÍCI!H30</f>
        <v>186.7</v>
      </c>
      <c r="G21" s="24">
        <f>ZÁVODNÍCI!I30+ZÁVODNÍCI!J30</f>
        <v>202.3</v>
      </c>
      <c r="H21" s="80">
        <f t="shared" si="0"/>
        <v>389</v>
      </c>
      <c r="I21" s="24">
        <f t="shared" si="1"/>
        <v>-0.79999999999995453</v>
      </c>
      <c r="J21" s="32">
        <f t="shared" si="2"/>
        <v>-20.599999999999966</v>
      </c>
    </row>
    <row r="22" spans="1:10" x14ac:dyDescent="0.25">
      <c r="A22" s="144">
        <v>13</v>
      </c>
      <c r="B22" s="20" t="str">
        <f>ZÁVODNÍCI!B19</f>
        <v>TJ Zora Praha</v>
      </c>
      <c r="C22" s="20" t="str">
        <f>ZÁVODNÍCI!C19</f>
        <v>Tulej Pavel</v>
      </c>
      <c r="D22" s="20" t="str">
        <f>ZÁVODNÍCI!D19</f>
        <v>B2</v>
      </c>
      <c r="E22" s="19" t="str">
        <f>ZÁVODNÍCI!E19</f>
        <v>M</v>
      </c>
      <c r="F22" s="24">
        <f>ZÁVODNÍCI!G19+ZÁVODNÍCI!H19</f>
        <v>187.8</v>
      </c>
      <c r="G22" s="24">
        <f>ZÁVODNÍCI!I19+ZÁVODNÍCI!J19</f>
        <v>196.3</v>
      </c>
      <c r="H22" s="80">
        <f t="shared" si="0"/>
        <v>384.1</v>
      </c>
      <c r="I22" s="24">
        <f t="shared" si="1"/>
        <v>-4.8999999999999773</v>
      </c>
      <c r="J22" s="32">
        <f t="shared" si="2"/>
        <v>-25.499999999999943</v>
      </c>
    </row>
    <row r="23" spans="1:10" x14ac:dyDescent="0.25">
      <c r="A23" s="144">
        <v>14</v>
      </c>
      <c r="B23" s="20" t="str">
        <f>ZÁVODNÍCI!B23</f>
        <v>TJ Zora Praha</v>
      </c>
      <c r="C23" s="20" t="str">
        <f>ZÁVODNÍCI!C23</f>
        <v>Webr Matěj</v>
      </c>
      <c r="D23" s="20" t="str">
        <f>ZÁVODNÍCI!D23</f>
        <v>ost.</v>
      </c>
      <c r="E23" s="19" t="str">
        <f>ZÁVODNÍCI!E23</f>
        <v>M</v>
      </c>
      <c r="F23" s="24">
        <f>ZÁVODNÍCI!G23+ZÁVODNÍCI!H23</f>
        <v>190</v>
      </c>
      <c r="G23" s="24">
        <f>ZÁVODNÍCI!I23+ZÁVODNÍCI!J23</f>
        <v>192.7</v>
      </c>
      <c r="H23" s="80">
        <f t="shared" si="0"/>
        <v>382.7</v>
      </c>
      <c r="I23" s="24">
        <f t="shared" si="1"/>
        <v>-1.4000000000000341</v>
      </c>
      <c r="J23" s="32">
        <f t="shared" si="2"/>
        <v>-26.899999999999977</v>
      </c>
    </row>
    <row r="24" spans="1:10" x14ac:dyDescent="0.25">
      <c r="A24" s="144">
        <v>15</v>
      </c>
      <c r="B24" s="20" t="str">
        <f>ZÁVODNÍCI!B17</f>
        <v>TJ Zora Praha</v>
      </c>
      <c r="C24" s="20" t="str">
        <f>ZÁVODNÍCI!C17</f>
        <v>Ružek Jan</v>
      </c>
      <c r="D24" s="20" t="str">
        <f>ZÁVODNÍCI!D17</f>
        <v>B2</v>
      </c>
      <c r="E24" s="19" t="str">
        <f>ZÁVODNÍCI!E17</f>
        <v>M</v>
      </c>
      <c r="F24" s="24">
        <f>ZÁVODNÍCI!G17+ZÁVODNÍCI!H17</f>
        <v>177.6</v>
      </c>
      <c r="G24" s="24">
        <f>ZÁVODNÍCI!I17+ZÁVODNÍCI!J17</f>
        <v>203.9</v>
      </c>
      <c r="H24" s="80">
        <f t="shared" si="0"/>
        <v>381.5</v>
      </c>
      <c r="I24" s="24">
        <f t="shared" si="1"/>
        <v>-1.1999999999999886</v>
      </c>
      <c r="J24" s="32">
        <f t="shared" si="2"/>
        <v>-28.099999999999966</v>
      </c>
    </row>
    <row r="25" spans="1:10" x14ac:dyDescent="0.25">
      <c r="A25" s="144">
        <v>16</v>
      </c>
      <c r="B25" s="20" t="str">
        <f>ZÁVODNÍCI!B18</f>
        <v>TJ Zora Praha</v>
      </c>
      <c r="C25" s="20" t="str">
        <f>ZÁVODNÍCI!C18</f>
        <v>Schejbal Jan</v>
      </c>
      <c r="D25" s="20" t="str">
        <f>ZÁVODNÍCI!D18</f>
        <v>B3</v>
      </c>
      <c r="E25" s="19" t="str">
        <f>ZÁVODNÍCI!E18</f>
        <v>M</v>
      </c>
      <c r="F25" s="24">
        <f>ZÁVODNÍCI!G18+ZÁVODNÍCI!H18</f>
        <v>179.2</v>
      </c>
      <c r="G25" s="24">
        <f>ZÁVODNÍCI!I18+ZÁVODNÍCI!J18</f>
        <v>192.8</v>
      </c>
      <c r="H25" s="80">
        <f t="shared" si="0"/>
        <v>372</v>
      </c>
      <c r="I25" s="24">
        <f t="shared" si="1"/>
        <v>-9.5</v>
      </c>
      <c r="J25" s="32">
        <f t="shared" si="2"/>
        <v>-37.599999999999966</v>
      </c>
    </row>
    <row r="26" spans="1:10" x14ac:dyDescent="0.25">
      <c r="A26" s="144">
        <v>17</v>
      </c>
      <c r="B26" s="20" t="str">
        <f>ZÁVODNÍCI!B13</f>
        <v>TJ Zora Praha</v>
      </c>
      <c r="C26" s="20" t="str">
        <f>ZÁVODNÍCI!C13</f>
        <v>Duchoň František</v>
      </c>
      <c r="D26" s="20" t="str">
        <f>ZÁVODNÍCI!D13</f>
        <v>B1</v>
      </c>
      <c r="E26" s="19" t="str">
        <f>ZÁVODNÍCI!E13</f>
        <v>M</v>
      </c>
      <c r="F26" s="24">
        <f>ZÁVODNÍCI!G13+ZÁVODNÍCI!H13</f>
        <v>165.60000000000002</v>
      </c>
      <c r="G26" s="24">
        <f>ZÁVODNÍCI!I13+ZÁVODNÍCI!J13</f>
        <v>204.8</v>
      </c>
      <c r="H26" s="80">
        <f t="shared" si="0"/>
        <v>370.40000000000003</v>
      </c>
      <c r="I26" s="24">
        <f t="shared" si="1"/>
        <v>-1.5999999999999659</v>
      </c>
      <c r="J26" s="32">
        <f t="shared" si="2"/>
        <v>-39.199999999999932</v>
      </c>
    </row>
    <row r="27" spans="1:10" x14ac:dyDescent="0.25">
      <c r="A27" s="144">
        <v>18</v>
      </c>
      <c r="B27" s="20" t="str">
        <f>ZÁVODNÍCI!B31</f>
        <v>Tandem Brno</v>
      </c>
      <c r="C27" s="20" t="str">
        <f>ZÁVODNÍCI!C31</f>
        <v>Kaplan Josef</v>
      </c>
      <c r="D27" s="20" t="str">
        <f>ZÁVODNÍCI!D31</f>
        <v>B2</v>
      </c>
      <c r="E27" s="19" t="str">
        <f>ZÁVODNÍCI!E31</f>
        <v>M</v>
      </c>
      <c r="F27" s="24">
        <f>ZÁVODNÍCI!G31+ZÁVODNÍCI!H31</f>
        <v>172.39999999999998</v>
      </c>
      <c r="G27" s="24">
        <f>ZÁVODNÍCI!I31+ZÁVODNÍCI!J31</f>
        <v>187.39999999999998</v>
      </c>
      <c r="H27" s="80">
        <f t="shared" si="0"/>
        <v>359.79999999999995</v>
      </c>
      <c r="I27" s="24">
        <f t="shared" si="1"/>
        <v>-10.60000000000008</v>
      </c>
      <c r="J27" s="32">
        <f t="shared" si="2"/>
        <v>-49.800000000000011</v>
      </c>
    </row>
    <row r="28" spans="1:10" x14ac:dyDescent="0.25">
      <c r="A28" s="144">
        <v>19</v>
      </c>
      <c r="B28" s="20" t="str">
        <f>ZÁVODNÍCI!B37</f>
        <v>Slavia Praha - OZP</v>
      </c>
      <c r="C28" s="20" t="str">
        <f>ZÁVODNÍCI!C37</f>
        <v>Reichel Jiří</v>
      </c>
      <c r="D28" s="20" t="str">
        <f>ZÁVODNÍCI!D37</f>
        <v>B2</v>
      </c>
      <c r="E28" s="19" t="str">
        <f>ZÁVODNÍCI!E37</f>
        <v>M</v>
      </c>
      <c r="F28" s="24">
        <f>ZÁVODNÍCI!G37+ZÁVODNÍCI!H37</f>
        <v>167</v>
      </c>
      <c r="G28" s="24">
        <f>ZÁVODNÍCI!I37+ZÁVODNÍCI!J37</f>
        <v>181.7</v>
      </c>
      <c r="H28" s="80">
        <f t="shared" si="0"/>
        <v>348.7</v>
      </c>
      <c r="I28" s="24">
        <f t="shared" si="1"/>
        <v>-11.099999999999966</v>
      </c>
      <c r="J28" s="32">
        <f t="shared" si="2"/>
        <v>-60.899999999999977</v>
      </c>
    </row>
    <row r="29" spans="1:10" x14ac:dyDescent="0.25">
      <c r="A29" s="144">
        <v>20</v>
      </c>
      <c r="B29" s="20" t="str">
        <f>ZÁVODNÍCI!B28</f>
        <v>Tandem Brno</v>
      </c>
      <c r="C29" s="20" t="str">
        <f>ZÁVODNÍCI!C28</f>
        <v>Staniek Igor</v>
      </c>
      <c r="D29" s="20" t="str">
        <f>ZÁVODNÍCI!D28</f>
        <v>B2</v>
      </c>
      <c r="E29" s="19" t="str">
        <f>ZÁVODNÍCI!E28</f>
        <v>M</v>
      </c>
      <c r="F29" s="24">
        <f>ZÁVODNÍCI!G28+ZÁVODNÍCI!H28</f>
        <v>165.3</v>
      </c>
      <c r="G29" s="24">
        <f>ZÁVODNÍCI!I28+ZÁVODNÍCI!J28</f>
        <v>159.69999999999999</v>
      </c>
      <c r="H29" s="80">
        <f t="shared" si="0"/>
        <v>325</v>
      </c>
      <c r="I29" s="24">
        <f t="shared" si="1"/>
        <v>-23.699999999999989</v>
      </c>
      <c r="J29" s="32">
        <f t="shared" si="2"/>
        <v>-84.599999999999966</v>
      </c>
    </row>
    <row r="30" spans="1:10" x14ac:dyDescent="0.25">
      <c r="A30" s="144">
        <v>21</v>
      </c>
      <c r="B30" s="20" t="str">
        <f>ZÁVODNÍCI!B44</f>
        <v>ASK Lovosice</v>
      </c>
      <c r="C30" s="20" t="str">
        <f>ZÁVODNÍCI!C44</f>
        <v>Aschenbrenner Petr</v>
      </c>
      <c r="D30" s="20" t="str">
        <f>ZÁVODNÍCI!D44</f>
        <v>ost.</v>
      </c>
      <c r="E30" s="19" t="str">
        <f>ZÁVODNÍCI!E44</f>
        <v>M</v>
      </c>
      <c r="F30" s="24">
        <f>ZÁVODNÍCI!G44+ZÁVODNÍCI!H44</f>
        <v>152.19999999999999</v>
      </c>
      <c r="G30" s="24">
        <f>ZÁVODNÍCI!I44+ZÁVODNÍCI!J44</f>
        <v>171.4</v>
      </c>
      <c r="H30" s="80">
        <f t="shared" si="0"/>
        <v>323.60000000000002</v>
      </c>
      <c r="I30" s="24">
        <f t="shared" si="1"/>
        <v>-1.3999999999999773</v>
      </c>
      <c r="J30" s="32">
        <f t="shared" si="2"/>
        <v>-85.999999999999943</v>
      </c>
    </row>
    <row r="31" spans="1:10" x14ac:dyDescent="0.25">
      <c r="A31" s="144">
        <v>22</v>
      </c>
      <c r="B31" s="20" t="str">
        <f>ZÁVODNÍCI!B25</f>
        <v>TJ Zora Praha</v>
      </c>
      <c r="C31" s="20" t="str">
        <f>ZÁVODNÍCI!C25</f>
        <v>Zeman Tomáš</v>
      </c>
      <c r="D31" s="20" t="str">
        <f>ZÁVODNÍCI!D25</f>
        <v>ost.</v>
      </c>
      <c r="E31" s="19" t="str">
        <f>ZÁVODNÍCI!E25</f>
        <v>M</v>
      </c>
      <c r="F31" s="24">
        <f>ZÁVODNÍCI!G25+ZÁVODNÍCI!H25</f>
        <v>136.19999999999999</v>
      </c>
      <c r="G31" s="24">
        <f>ZÁVODNÍCI!I25+ZÁVODNÍCI!J25</f>
        <v>187.1</v>
      </c>
      <c r="H31" s="80">
        <f t="shared" si="0"/>
        <v>323.29999999999995</v>
      </c>
      <c r="I31" s="24">
        <f t="shared" si="1"/>
        <v>-0.30000000000006821</v>
      </c>
      <c r="J31" s="32">
        <f t="shared" si="2"/>
        <v>-86.300000000000011</v>
      </c>
    </row>
    <row r="32" spans="1:10" x14ac:dyDescent="0.25">
      <c r="A32" s="144">
        <v>23</v>
      </c>
      <c r="B32" s="20" t="str">
        <f>ZÁVODNÍCI!B24</f>
        <v>TJ Zora Praha</v>
      </c>
      <c r="C32" s="20" t="str">
        <f>ZÁVODNÍCI!C24</f>
        <v>Horský Zdeněk</v>
      </c>
      <c r="D32" s="20" t="str">
        <f>ZÁVODNÍCI!D24</f>
        <v>ost.</v>
      </c>
      <c r="E32" s="19" t="str">
        <f>ZÁVODNÍCI!E24</f>
        <v>M</v>
      </c>
      <c r="F32" s="24">
        <f>ZÁVODNÍCI!G24+ZÁVODNÍCI!H24</f>
        <v>151.30000000000001</v>
      </c>
      <c r="G32" s="24">
        <f>ZÁVODNÍCI!I24+ZÁVODNÍCI!J24</f>
        <v>169</v>
      </c>
      <c r="H32" s="80">
        <f t="shared" si="0"/>
        <v>320.3</v>
      </c>
      <c r="I32" s="24">
        <f t="shared" si="1"/>
        <v>-2.9999999999999432</v>
      </c>
      <c r="J32" s="32">
        <f t="shared" si="2"/>
        <v>-89.299999999999955</v>
      </c>
    </row>
    <row r="33" spans="1:10" x14ac:dyDescent="0.25">
      <c r="A33" s="144">
        <v>24</v>
      </c>
      <c r="B33" s="20" t="str">
        <f>ZÁVODNÍCI!B26</f>
        <v>Neregistrovaný</v>
      </c>
      <c r="C33" s="20" t="str">
        <f>ZÁVODNÍCI!C26</f>
        <v>Žák Pavel</v>
      </c>
      <c r="D33" s="20" t="str">
        <f>ZÁVODNÍCI!D26</f>
        <v>ost.</v>
      </c>
      <c r="E33" s="19" t="str">
        <f>ZÁVODNÍCI!E26</f>
        <v>M</v>
      </c>
      <c r="F33" s="24">
        <f>ZÁVODNÍCI!G26+ZÁVODNÍCI!H26</f>
        <v>189.6</v>
      </c>
      <c r="G33" s="24">
        <f>ZÁVODNÍCI!I26+ZÁVODNÍCI!J26</f>
        <v>0</v>
      </c>
      <c r="H33" s="80">
        <f t="shared" si="0"/>
        <v>189.6</v>
      </c>
      <c r="I33" s="24">
        <f t="shared" si="1"/>
        <v>-130.70000000000002</v>
      </c>
      <c r="J33" s="32">
        <f t="shared" si="2"/>
        <v>-219.99999999999997</v>
      </c>
    </row>
    <row r="34" spans="1:10" x14ac:dyDescent="0.25">
      <c r="A34" s="144">
        <v>25</v>
      </c>
      <c r="B34" s="20" t="str">
        <f>ZÁVODNÍCI!B52</f>
        <v>Neregistrovaný</v>
      </c>
      <c r="C34" s="20" t="str">
        <f>ZÁVODNÍCI!C52</f>
        <v>Červenka Vojtěch</v>
      </c>
      <c r="D34" s="20" t="str">
        <f>ZÁVODNÍCI!D52</f>
        <v>ost.</v>
      </c>
      <c r="E34" s="19" t="str">
        <f>ZÁVODNÍCI!E52</f>
        <v>M</v>
      </c>
      <c r="F34" s="24">
        <f>ZÁVODNÍCI!G52+ZÁVODNÍCI!H52</f>
        <v>168.89999999999998</v>
      </c>
      <c r="G34" s="24">
        <f>ZÁVODNÍCI!I52+ZÁVODNÍCI!J52</f>
        <v>0</v>
      </c>
      <c r="H34" s="80">
        <f t="shared" si="0"/>
        <v>168.89999999999998</v>
      </c>
      <c r="I34" s="24">
        <f t="shared" si="1"/>
        <v>-20.700000000000017</v>
      </c>
      <c r="J34" s="32">
        <f t="shared" si="2"/>
        <v>-240.7</v>
      </c>
    </row>
    <row r="35" spans="1:10" x14ac:dyDescent="0.25">
      <c r="A35" s="144">
        <v>26</v>
      </c>
      <c r="B35" s="20" t="str">
        <f>ZÁVODNÍCI!B50</f>
        <v>Neregistrovaný</v>
      </c>
      <c r="C35" s="20" t="str">
        <f>ZÁVODNÍCI!C50</f>
        <v>Jelínek Kryštof</v>
      </c>
      <c r="D35" s="20" t="str">
        <f>ZÁVODNÍCI!D50</f>
        <v>ost.</v>
      </c>
      <c r="E35" s="19" t="str">
        <f>ZÁVODNÍCI!E50</f>
        <v>M</v>
      </c>
      <c r="F35" s="24">
        <f>ZÁVODNÍCI!G50+ZÁVODNÍCI!H50</f>
        <v>153.69999999999999</v>
      </c>
      <c r="G35" s="24">
        <f>ZÁVODNÍCI!I50+ZÁVODNÍCI!J50</f>
        <v>0</v>
      </c>
      <c r="H35" s="80">
        <f t="shared" si="0"/>
        <v>153.69999999999999</v>
      </c>
      <c r="I35" s="24">
        <f t="shared" si="1"/>
        <v>-15.199999999999989</v>
      </c>
      <c r="J35" s="32">
        <f t="shared" si="2"/>
        <v>-255.89999999999998</v>
      </c>
    </row>
    <row r="36" spans="1:10" x14ac:dyDescent="0.25">
      <c r="A36" s="144">
        <v>27</v>
      </c>
      <c r="B36" s="20" t="str">
        <f>ZÁVODNÍCI!B49</f>
        <v>Neregistrovaný</v>
      </c>
      <c r="C36" s="20" t="str">
        <f>ZÁVODNÍCI!C49</f>
        <v>Doležal Karel</v>
      </c>
      <c r="D36" s="20" t="str">
        <f>ZÁVODNÍCI!D49</f>
        <v>ost.</v>
      </c>
      <c r="E36" s="19" t="str">
        <f>ZÁVODNÍCI!E49</f>
        <v>M</v>
      </c>
      <c r="F36" s="24">
        <f>ZÁVODNÍCI!G49+ZÁVODNÍCI!H49</f>
        <v>120.5</v>
      </c>
      <c r="G36" s="24">
        <f>ZÁVODNÍCI!I49+ZÁVODNÍCI!J49</f>
        <v>0</v>
      </c>
      <c r="H36" s="80">
        <f t="shared" si="0"/>
        <v>120.5</v>
      </c>
      <c r="I36" s="24">
        <f t="shared" si="1"/>
        <v>-33.199999999999989</v>
      </c>
      <c r="J36" s="32">
        <f t="shared" si="2"/>
        <v>-289.09999999999997</v>
      </c>
    </row>
  </sheetData>
  <sortState ref="B10:H52">
    <sortCondition descending="1" ref="H10:H52"/>
  </sortState>
  <hyperlinks>
    <hyperlink ref="A7" location="'Titulní strana'!A1" display="Zpět na titulní stranu"/>
  </hyperlinks>
  <pageMargins left="0.23622047244094491" right="0.23622047244094491" top="0.55118110236220474" bottom="0.55118110236220474" header="0.31496062992125984" footer="0.31496062992125984"/>
  <pageSetup paperSize="9" orientation="portrait" r:id="rId1"/>
  <headerFooter>
    <oddFooter>&amp;Lstrana &amp;P / &amp;N - &amp;A&amp;R&amp;F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59"/>
  <sheetViews>
    <sheetView workbookViewId="0"/>
  </sheetViews>
  <sheetFormatPr defaultRowHeight="21" x14ac:dyDescent="0.35"/>
  <cols>
    <col min="1" max="1" width="4.85546875" style="9" customWidth="1"/>
    <col min="2" max="2" width="13.42578125" style="15" customWidth="1"/>
    <col min="3" max="3" width="22.7109375" bestFit="1" customWidth="1"/>
    <col min="4" max="4" width="5.42578125" style="15" customWidth="1"/>
    <col min="5" max="5" width="3.5703125" style="15" customWidth="1"/>
    <col min="6" max="6" width="10.28515625" style="66" customWidth="1"/>
    <col min="7" max="7" width="11" style="66" customWidth="1"/>
    <col min="8" max="8" width="8.5703125" style="66" customWidth="1"/>
    <col min="9" max="9" width="6.140625" customWidth="1"/>
    <col min="10" max="10" width="7" customWidth="1"/>
  </cols>
  <sheetData>
    <row r="1" spans="1:10" ht="16.5" customHeight="1" x14ac:dyDescent="0.35">
      <c r="A1" s="11"/>
      <c r="F1" s="67"/>
      <c r="G1" s="67"/>
      <c r="H1" s="67"/>
    </row>
    <row r="2" spans="1:10" ht="20.25" customHeight="1" x14ac:dyDescent="0.35">
      <c r="A2" s="11" t="str">
        <f>'Titulní strana'!A2:D2</f>
        <v>Název soutěže: Benešovská hvězda</v>
      </c>
      <c r="F2" s="67"/>
      <c r="G2" s="67"/>
      <c r="H2" s="67"/>
    </row>
    <row r="3" spans="1:10" ht="20.25" customHeight="1" x14ac:dyDescent="0.35">
      <c r="A3" s="44" t="str">
        <f>'Titulní strana'!3:5</f>
        <v>Datum: 15. 2. 2025</v>
      </c>
      <c r="F3" s="67"/>
      <c r="G3" s="67"/>
      <c r="H3" s="67"/>
    </row>
    <row r="4" spans="1:10" ht="20.25" customHeight="1" x14ac:dyDescent="0.35">
      <c r="A4" s="44" t="str">
        <f>'Titulní strana'!A4:D4</f>
        <v>Pořadatel: TJ Zora Praha</v>
      </c>
      <c r="F4" s="67"/>
      <c r="G4" s="67"/>
      <c r="H4" s="67"/>
    </row>
    <row r="5" spans="1:10" ht="20.25" customHeight="1" x14ac:dyDescent="0.35">
      <c r="A5" s="44" t="str">
        <f>'Titulní strana'!A5:D6</f>
        <v>Hlavní rozhodčí: Tomáš Trnka</v>
      </c>
      <c r="F5" s="67"/>
      <c r="G5" s="67"/>
      <c r="H5" s="67"/>
    </row>
    <row r="6" spans="1:10" ht="20.25" customHeight="1" x14ac:dyDescent="0.35">
      <c r="A6" s="44" t="str">
        <f>'Titulní strana'!A6:D6</f>
        <v>Ředitel soutěže: Barbora Novotná</v>
      </c>
      <c r="F6" s="67"/>
      <c r="G6" s="67"/>
      <c r="H6" s="67"/>
    </row>
    <row r="7" spans="1:10" ht="9" customHeight="1" x14ac:dyDescent="0.35">
      <c r="A7" s="44"/>
      <c r="F7" s="67"/>
      <c r="G7" s="67"/>
      <c r="H7" s="67"/>
    </row>
    <row r="8" spans="1:10" ht="27" thickBot="1" x14ac:dyDescent="0.45">
      <c r="A8" s="45" t="s">
        <v>68</v>
      </c>
      <c r="F8" s="67"/>
      <c r="G8" s="67"/>
      <c r="H8" s="67"/>
    </row>
    <row r="9" spans="1:10" s="15" customFormat="1" ht="12.75" thickBot="1" x14ac:dyDescent="0.25">
      <c r="A9" s="47"/>
      <c r="B9" s="14"/>
      <c r="C9" s="14"/>
      <c r="D9" s="14" t="s">
        <v>65</v>
      </c>
      <c r="E9" s="14" t="s">
        <v>67</v>
      </c>
      <c r="F9" s="14" t="s">
        <v>49</v>
      </c>
      <c r="G9" s="14" t="s">
        <v>50</v>
      </c>
      <c r="H9" s="14" t="s">
        <v>71</v>
      </c>
      <c r="I9" s="14" t="s">
        <v>66</v>
      </c>
      <c r="J9" s="74" t="s">
        <v>52</v>
      </c>
    </row>
    <row r="10" spans="1:10" s="46" customFormat="1" ht="23.25" x14ac:dyDescent="0.35">
      <c r="A10" s="48">
        <f>ZÁVODNÍCI!A7:F58</f>
        <v>1</v>
      </c>
      <c r="B10" s="57" t="str">
        <f>ZÁVODNÍCI!B7:F58</f>
        <v>TJ Zora Praha</v>
      </c>
      <c r="C10" s="54" t="str">
        <f>ZÁVODNÍCI!C7:G58</f>
        <v>Pechová Eva</v>
      </c>
      <c r="D10" s="57" t="str">
        <f>ZÁVODNÍCI!D7:H58</f>
        <v>B1</v>
      </c>
      <c r="E10" s="60" t="str">
        <f>ZÁVODNÍCI!E7:H58</f>
        <v>Ž</v>
      </c>
      <c r="F10" s="68"/>
      <c r="G10" s="69"/>
      <c r="H10" s="75"/>
      <c r="I10" s="63"/>
      <c r="J10" s="49"/>
    </row>
    <row r="11" spans="1:10" s="46" customFormat="1" ht="23.25" x14ac:dyDescent="0.35">
      <c r="A11" s="50">
        <f>ZÁVODNÍCI!A8:F59</f>
        <v>2</v>
      </c>
      <c r="B11" s="58" t="str">
        <f>ZÁVODNÍCI!B8:F59</f>
        <v>TJ Zora Praha</v>
      </c>
      <c r="C11" s="55" t="str">
        <f>ZÁVODNÍCI!C8:G59</f>
        <v>Novotný Karel</v>
      </c>
      <c r="D11" s="58" t="str">
        <f>ZÁVODNÍCI!D8:H59</f>
        <v>B3</v>
      </c>
      <c r="E11" s="61" t="str">
        <f>ZÁVODNÍCI!E8:H59</f>
        <v>M</v>
      </c>
      <c r="F11" s="70"/>
      <c r="G11" s="71"/>
      <c r="H11" s="76"/>
      <c r="I11" s="64"/>
      <c r="J11" s="51"/>
    </row>
    <row r="12" spans="1:10" s="46" customFormat="1" ht="23.25" x14ac:dyDescent="0.35">
      <c r="A12" s="50">
        <f>ZÁVODNÍCI!A9:F60</f>
        <v>3</v>
      </c>
      <c r="B12" s="58" t="str">
        <f>ZÁVODNÍCI!B9:F60</f>
        <v>TJ Zora Praha</v>
      </c>
      <c r="C12" s="55" t="str">
        <f>ZÁVODNÍCI!C9:G60</f>
        <v>Duchoňová Zuzana</v>
      </c>
      <c r="D12" s="58" t="str">
        <f>ZÁVODNÍCI!D9:H60</f>
        <v>B1</v>
      </c>
      <c r="E12" s="61" t="str">
        <f>ZÁVODNÍCI!E9:H60</f>
        <v>Ž</v>
      </c>
      <c r="F12" s="70"/>
      <c r="G12" s="71"/>
      <c r="H12" s="76"/>
      <c r="I12" s="64"/>
      <c r="J12" s="51"/>
    </row>
    <row r="13" spans="1:10" s="46" customFormat="1" ht="23.25" x14ac:dyDescent="0.35">
      <c r="A13" s="50">
        <f>ZÁVODNÍCI!A10:F61</f>
        <v>4</v>
      </c>
      <c r="B13" s="58" t="str">
        <f>ZÁVODNÍCI!B10:F61</f>
        <v>TJ Zora Praha</v>
      </c>
      <c r="C13" s="55" t="str">
        <f>ZÁVODNÍCI!C10:G61</f>
        <v>Duchoň František</v>
      </c>
      <c r="D13" s="58" t="str">
        <f>ZÁVODNÍCI!D10:H61</f>
        <v>B1</v>
      </c>
      <c r="E13" s="61" t="str">
        <f>ZÁVODNÍCI!E10:H61</f>
        <v>M</v>
      </c>
      <c r="F13" s="70"/>
      <c r="G13" s="71"/>
      <c r="H13" s="76"/>
      <c r="I13" s="64"/>
      <c r="J13" s="51"/>
    </row>
    <row r="14" spans="1:10" s="46" customFormat="1" ht="23.25" x14ac:dyDescent="0.35">
      <c r="A14" s="50">
        <f>ZÁVODNÍCI!A11:F62</f>
        <v>5</v>
      </c>
      <c r="B14" s="58" t="str">
        <f>ZÁVODNÍCI!B11:F62</f>
        <v>TJ Zora Praha</v>
      </c>
      <c r="C14" s="55" t="str">
        <f>ZÁVODNÍCI!C11:G62</f>
        <v>Nývltová Jaromíra</v>
      </c>
      <c r="D14" s="58" t="str">
        <f>ZÁVODNÍCI!D11:H62</f>
        <v>B3</v>
      </c>
      <c r="E14" s="61" t="str">
        <f>ZÁVODNÍCI!E11:H62</f>
        <v>Ž</v>
      </c>
      <c r="F14" s="70"/>
      <c r="G14" s="71"/>
      <c r="H14" s="76"/>
      <c r="I14" s="64"/>
      <c r="J14" s="51"/>
    </row>
    <row r="15" spans="1:10" s="46" customFormat="1" ht="23.25" x14ac:dyDescent="0.35">
      <c r="A15" s="50">
        <f>ZÁVODNÍCI!A12:F63</f>
        <v>6</v>
      </c>
      <c r="B15" s="58" t="str">
        <f>ZÁVODNÍCI!B12:F63</f>
        <v>TJ Zora Praha</v>
      </c>
      <c r="C15" s="55" t="str">
        <f>ZÁVODNÍCI!C12:G63</f>
        <v>Policarová Martina</v>
      </c>
      <c r="D15" s="58" t="str">
        <f>ZÁVODNÍCI!D12:H63</f>
        <v>B3</v>
      </c>
      <c r="E15" s="61" t="str">
        <f>ZÁVODNÍCI!E12:H63</f>
        <v>Ž</v>
      </c>
      <c r="F15" s="70"/>
      <c r="G15" s="71"/>
      <c r="H15" s="76"/>
      <c r="I15" s="64"/>
      <c r="J15" s="51"/>
    </row>
    <row r="16" spans="1:10" s="46" customFormat="1" ht="23.25" x14ac:dyDescent="0.35">
      <c r="A16" s="50">
        <f>ZÁVODNÍCI!A13:F64</f>
        <v>7</v>
      </c>
      <c r="B16" s="58" t="str">
        <f>ZÁVODNÍCI!B13:F64</f>
        <v>TJ Zora Praha</v>
      </c>
      <c r="C16" s="55" t="str">
        <f>ZÁVODNÍCI!C13:G64</f>
        <v>Oppelt Michal</v>
      </c>
      <c r="D16" s="58" t="str">
        <f>ZÁVODNÍCI!D13:H64</f>
        <v>B1</v>
      </c>
      <c r="E16" s="61" t="str">
        <f>ZÁVODNÍCI!E13:H64</f>
        <v>M</v>
      </c>
      <c r="F16" s="70"/>
      <c r="G16" s="71"/>
      <c r="H16" s="76"/>
      <c r="I16" s="64"/>
      <c r="J16" s="51"/>
    </row>
    <row r="17" spans="1:10" s="46" customFormat="1" ht="23.25" x14ac:dyDescent="0.35">
      <c r="A17" s="50">
        <f>ZÁVODNÍCI!A14:F65</f>
        <v>8</v>
      </c>
      <c r="B17" s="58" t="str">
        <f>ZÁVODNÍCI!B14:F65</f>
        <v>TJ Zora Praha</v>
      </c>
      <c r="C17" s="55" t="str">
        <f>ZÁVODNÍCI!C14:G65</f>
        <v>Ružek Jan</v>
      </c>
      <c r="D17" s="58" t="str">
        <f>ZÁVODNÍCI!D14:H65</f>
        <v>B2</v>
      </c>
      <c r="E17" s="61" t="str">
        <f>ZÁVODNÍCI!E14:H65</f>
        <v>M</v>
      </c>
      <c r="F17" s="70"/>
      <c r="G17" s="71"/>
      <c r="H17" s="76"/>
      <c r="I17" s="64"/>
      <c r="J17" s="51"/>
    </row>
    <row r="18" spans="1:10" s="46" customFormat="1" ht="23.25" x14ac:dyDescent="0.35">
      <c r="A18" s="50">
        <f>ZÁVODNÍCI!A15:F66</f>
        <v>9</v>
      </c>
      <c r="B18" s="58" t="str">
        <f>ZÁVODNÍCI!B15:F66</f>
        <v>TJ Zora Praha</v>
      </c>
      <c r="C18" s="55" t="str">
        <f>ZÁVODNÍCI!C15:G66</f>
        <v>Schejbal Jan</v>
      </c>
      <c r="D18" s="58" t="str">
        <f>ZÁVODNÍCI!D15:H66</f>
        <v>B3</v>
      </c>
      <c r="E18" s="61" t="str">
        <f>ZÁVODNÍCI!E15:H66</f>
        <v>M</v>
      </c>
      <c r="F18" s="70"/>
      <c r="G18" s="71"/>
      <c r="H18" s="76"/>
      <c r="I18" s="64"/>
      <c r="J18" s="51"/>
    </row>
    <row r="19" spans="1:10" s="46" customFormat="1" ht="23.25" x14ac:dyDescent="0.35">
      <c r="A19" s="50">
        <f>ZÁVODNÍCI!A16:F67</f>
        <v>10</v>
      </c>
      <c r="B19" s="58" t="str">
        <f>ZÁVODNÍCI!B16:F67</f>
        <v>TJ Zora Praha</v>
      </c>
      <c r="C19" s="55" t="str">
        <f>ZÁVODNÍCI!C16:G67</f>
        <v>Tulej Pavel</v>
      </c>
      <c r="D19" s="58" t="str">
        <f>ZÁVODNÍCI!D16:H67</f>
        <v>B2</v>
      </c>
      <c r="E19" s="61" t="str">
        <f>ZÁVODNÍCI!E16:H67</f>
        <v>M</v>
      </c>
      <c r="F19" s="70"/>
      <c r="G19" s="71"/>
      <c r="H19" s="76"/>
      <c r="I19" s="64"/>
      <c r="J19" s="51"/>
    </row>
    <row r="20" spans="1:10" s="46" customFormat="1" ht="23.25" x14ac:dyDescent="0.35">
      <c r="A20" s="50">
        <f>ZÁVODNÍCI!A17:F68</f>
        <v>11</v>
      </c>
      <c r="B20" s="58" t="str">
        <f>ZÁVODNÍCI!B17:F68</f>
        <v>TJ Zora Praha</v>
      </c>
      <c r="C20" s="55" t="str">
        <f>ZÁVODNÍCI!C17:G68</f>
        <v>Gruncl Josef</v>
      </c>
      <c r="D20" s="58" t="str">
        <f>ZÁVODNÍCI!D17:H68</f>
        <v>B3</v>
      </c>
      <c r="E20" s="61" t="str">
        <f>ZÁVODNÍCI!E17:H68</f>
        <v>M</v>
      </c>
      <c r="F20" s="70"/>
      <c r="G20" s="71"/>
      <c r="H20" s="76"/>
      <c r="I20" s="64"/>
      <c r="J20" s="51"/>
    </row>
    <row r="21" spans="1:10" s="46" customFormat="1" ht="23.25" x14ac:dyDescent="0.35">
      <c r="A21" s="50">
        <f>ZÁVODNÍCI!A18:F69</f>
        <v>12</v>
      </c>
      <c r="B21" s="58" t="str">
        <f>ZÁVODNÍCI!B18:F69</f>
        <v>TJ Zora Praha</v>
      </c>
      <c r="C21" s="55" t="str">
        <f>ZÁVODNÍCI!C18:G69</f>
        <v>Trnka Tomáš</v>
      </c>
      <c r="D21" s="58" t="str">
        <f>ZÁVODNÍCI!D18:H69</f>
        <v>ost.</v>
      </c>
      <c r="E21" s="61" t="str">
        <f>ZÁVODNÍCI!E18:H69</f>
        <v>M</v>
      </c>
      <c r="F21" s="70"/>
      <c r="G21" s="71"/>
      <c r="H21" s="76"/>
      <c r="I21" s="64"/>
      <c r="J21" s="51"/>
    </row>
    <row r="22" spans="1:10" s="46" customFormat="1" ht="23.25" x14ac:dyDescent="0.35">
      <c r="A22" s="50">
        <f>ZÁVODNÍCI!A19:F70</f>
        <v>13</v>
      </c>
      <c r="B22" s="58" t="str">
        <f>ZÁVODNÍCI!B19:F70</f>
        <v>Neregistrovaný</v>
      </c>
      <c r="C22" s="55" t="str">
        <f>ZÁVODNÍCI!C19:G70</f>
        <v>Kucová Miroslava</v>
      </c>
      <c r="D22" s="58" t="str">
        <f>ZÁVODNÍCI!D19:H70</f>
        <v>ost.</v>
      </c>
      <c r="E22" s="61" t="str">
        <f>ZÁVODNÍCI!E19:H70</f>
        <v>Ž</v>
      </c>
      <c r="F22" s="70"/>
      <c r="G22" s="71"/>
      <c r="H22" s="76"/>
      <c r="I22" s="64"/>
      <c r="J22" s="51"/>
    </row>
    <row r="23" spans="1:10" s="46" customFormat="1" ht="23.25" x14ac:dyDescent="0.35">
      <c r="A23" s="50">
        <f>ZÁVODNÍCI!A20:F71</f>
        <v>14</v>
      </c>
      <c r="B23" s="58" t="str">
        <f>ZÁVODNÍCI!B20:F71</f>
        <v>TJ Zora Praha</v>
      </c>
      <c r="C23" s="55" t="str">
        <f>ZÁVODNÍCI!C20:G71</f>
        <v>Webr Matěj</v>
      </c>
      <c r="D23" s="58" t="str">
        <f>ZÁVODNÍCI!D20:H71</f>
        <v>ost.</v>
      </c>
      <c r="E23" s="61" t="str">
        <f>ZÁVODNÍCI!E20:H71</f>
        <v>M</v>
      </c>
      <c r="F23" s="70"/>
      <c r="G23" s="71"/>
      <c r="H23" s="76"/>
      <c r="I23" s="64"/>
      <c r="J23" s="51"/>
    </row>
    <row r="24" spans="1:10" s="46" customFormat="1" ht="23.25" x14ac:dyDescent="0.35">
      <c r="A24" s="50">
        <f>ZÁVODNÍCI!A21:F72</f>
        <v>15</v>
      </c>
      <c r="B24" s="58" t="str">
        <f>ZÁVODNÍCI!B21:F72</f>
        <v>TJ Zora Praha</v>
      </c>
      <c r="C24" s="55" t="str">
        <f>ZÁVODNÍCI!C21:G72</f>
        <v>Horský Zdeněk</v>
      </c>
      <c r="D24" s="58" t="str">
        <f>ZÁVODNÍCI!D21:H72</f>
        <v>ost.</v>
      </c>
      <c r="E24" s="61" t="str">
        <f>ZÁVODNÍCI!E21:H72</f>
        <v>M</v>
      </c>
      <c r="F24" s="70"/>
      <c r="G24" s="71"/>
      <c r="H24" s="76"/>
      <c r="I24" s="64"/>
      <c r="J24" s="51"/>
    </row>
    <row r="25" spans="1:10" s="46" customFormat="1" ht="23.25" x14ac:dyDescent="0.35">
      <c r="A25" s="50">
        <f>ZÁVODNÍCI!A22:F73</f>
        <v>16</v>
      </c>
      <c r="B25" s="58" t="str">
        <f>ZÁVODNÍCI!B22:F73</f>
        <v>TJ Zora Praha</v>
      </c>
      <c r="C25" s="55" t="str">
        <f>ZÁVODNÍCI!C22:G73</f>
        <v>Zeman Tomáš</v>
      </c>
      <c r="D25" s="58" t="str">
        <f>ZÁVODNÍCI!D22:H73</f>
        <v>ost.</v>
      </c>
      <c r="E25" s="61" t="str">
        <f>ZÁVODNÍCI!E22:H73</f>
        <v>M</v>
      </c>
      <c r="F25" s="70"/>
      <c r="G25" s="71"/>
      <c r="H25" s="76"/>
      <c r="I25" s="64"/>
      <c r="J25" s="51"/>
    </row>
    <row r="26" spans="1:10" s="46" customFormat="1" ht="23.25" x14ac:dyDescent="0.35">
      <c r="A26" s="50">
        <f>ZÁVODNÍCI!A23:F74</f>
        <v>17</v>
      </c>
      <c r="B26" s="58" t="str">
        <f>ZÁVODNÍCI!B23:F74</f>
        <v>Neregistrovaný</v>
      </c>
      <c r="C26" s="55" t="str">
        <f>ZÁVODNÍCI!C23:G74</f>
        <v>Žák Pavel</v>
      </c>
      <c r="D26" s="58" t="str">
        <f>ZÁVODNÍCI!D23:H74</f>
        <v>ost.</v>
      </c>
      <c r="E26" s="61" t="str">
        <f>ZÁVODNÍCI!E23:H74</f>
        <v>M</v>
      </c>
      <c r="F26" s="70"/>
      <c r="G26" s="71"/>
      <c r="H26" s="76"/>
      <c r="I26" s="64"/>
      <c r="J26" s="51"/>
    </row>
    <row r="27" spans="1:10" s="46" customFormat="1" ht="23.25" x14ac:dyDescent="0.35">
      <c r="A27" s="50">
        <f>ZÁVODNÍCI!A24:F75</f>
        <v>18</v>
      </c>
      <c r="B27" s="58" t="str">
        <f>ZÁVODNÍCI!B24:F75</f>
        <v>Tandem Brno</v>
      </c>
      <c r="C27" s="55" t="str">
        <f>ZÁVODNÍCI!C24:G75</f>
        <v>Stanieková Dana</v>
      </c>
      <c r="D27" s="58" t="str">
        <f>ZÁVODNÍCI!D24:H75</f>
        <v>B1</v>
      </c>
      <c r="E27" s="61" t="str">
        <f>ZÁVODNÍCI!E24:H75</f>
        <v>Ž</v>
      </c>
      <c r="F27" s="70"/>
      <c r="G27" s="71"/>
      <c r="H27" s="76"/>
      <c r="I27" s="64"/>
      <c r="J27" s="51"/>
    </row>
    <row r="28" spans="1:10" s="46" customFormat="1" ht="23.25" x14ac:dyDescent="0.35">
      <c r="A28" s="50">
        <f>ZÁVODNÍCI!A25:F76</f>
        <v>19</v>
      </c>
      <c r="B28" s="58" t="str">
        <f>ZÁVODNÍCI!B25:F76</f>
        <v>Tandem Brno</v>
      </c>
      <c r="C28" s="55" t="str">
        <f>ZÁVODNÍCI!C25:G76</f>
        <v>Staniek Igor</v>
      </c>
      <c r="D28" s="58" t="str">
        <f>ZÁVODNÍCI!D25:H76</f>
        <v>B2</v>
      </c>
      <c r="E28" s="61" t="str">
        <f>ZÁVODNÍCI!E25:H76</f>
        <v>M</v>
      </c>
      <c r="F28" s="70"/>
      <c r="G28" s="71"/>
      <c r="H28" s="76"/>
      <c r="I28" s="64"/>
      <c r="J28" s="51"/>
    </row>
    <row r="29" spans="1:10" s="46" customFormat="1" ht="23.25" x14ac:dyDescent="0.35">
      <c r="A29" s="50">
        <f>ZÁVODNÍCI!A26:F77</f>
        <v>20</v>
      </c>
      <c r="B29" s="58" t="str">
        <f>ZÁVODNÍCI!B26:F77</f>
        <v>Tandem Brno</v>
      </c>
      <c r="C29" s="55" t="str">
        <f>ZÁVODNÍCI!C26:G77</f>
        <v>Michelfeit Pavel</v>
      </c>
      <c r="D29" s="58" t="str">
        <f>ZÁVODNÍCI!D26:H77</f>
        <v>B1</v>
      </c>
      <c r="E29" s="61" t="str">
        <f>ZÁVODNÍCI!E26:H77</f>
        <v>M</v>
      </c>
      <c r="F29" s="70"/>
      <c r="G29" s="71"/>
      <c r="H29" s="76"/>
      <c r="I29" s="64"/>
      <c r="J29" s="51"/>
    </row>
    <row r="30" spans="1:10" s="46" customFormat="1" ht="23.25" x14ac:dyDescent="0.35">
      <c r="A30" s="50">
        <f>ZÁVODNÍCI!A27:F78</f>
        <v>21</v>
      </c>
      <c r="B30" s="58" t="str">
        <f>ZÁVODNÍCI!B27:F78</f>
        <v>Tandem Brno</v>
      </c>
      <c r="C30" s="55" t="str">
        <f>ZÁVODNÍCI!C27:G78</f>
        <v>David Pavel</v>
      </c>
      <c r="D30" s="58" t="str">
        <f>ZÁVODNÍCI!D27:H78</f>
        <v>B2</v>
      </c>
      <c r="E30" s="61" t="str">
        <f>ZÁVODNÍCI!E27:H78</f>
        <v>M</v>
      </c>
      <c r="F30" s="70"/>
      <c r="G30" s="71"/>
      <c r="H30" s="76"/>
      <c r="I30" s="64"/>
      <c r="J30" s="51"/>
    </row>
    <row r="31" spans="1:10" s="46" customFormat="1" ht="23.25" x14ac:dyDescent="0.35">
      <c r="A31" s="50">
        <f>ZÁVODNÍCI!A28:F79</f>
        <v>22</v>
      </c>
      <c r="B31" s="58" t="str">
        <f>ZÁVODNÍCI!B28:F79</f>
        <v>Tandem Brno</v>
      </c>
      <c r="C31" s="55" t="str">
        <f>ZÁVODNÍCI!C28:G79</f>
        <v>Kaplan Josef</v>
      </c>
      <c r="D31" s="58" t="str">
        <f>ZÁVODNÍCI!D28:H79</f>
        <v>B2</v>
      </c>
      <c r="E31" s="61" t="str">
        <f>ZÁVODNÍCI!E28:H79</f>
        <v>M</v>
      </c>
      <c r="F31" s="70"/>
      <c r="G31" s="71"/>
      <c r="H31" s="76"/>
      <c r="I31" s="64"/>
      <c r="J31" s="51"/>
    </row>
    <row r="32" spans="1:10" s="46" customFormat="1" ht="23.25" x14ac:dyDescent="0.35">
      <c r="A32" s="50">
        <f>ZÁVODNÍCI!A29:F80</f>
        <v>23</v>
      </c>
      <c r="B32" s="58" t="str">
        <f>ZÁVODNÍCI!B29:F80</f>
        <v>Tandem Brno</v>
      </c>
      <c r="C32" s="55" t="str">
        <f>ZÁVODNÍCI!C29:G80</f>
        <v>Klim Pavel</v>
      </c>
      <c r="D32" s="58" t="str">
        <f>ZÁVODNÍCI!D29:H80</f>
        <v>B2</v>
      </c>
      <c r="E32" s="61" t="str">
        <f>ZÁVODNÍCI!E29:H80</f>
        <v>M</v>
      </c>
      <c r="F32" s="70"/>
      <c r="G32" s="71"/>
      <c r="H32" s="76"/>
      <c r="I32" s="64"/>
      <c r="J32" s="51"/>
    </row>
    <row r="33" spans="1:10" s="46" customFormat="1" ht="23.25" x14ac:dyDescent="0.35">
      <c r="A33" s="50">
        <f>ZÁVODNÍCI!A30:F81</f>
        <v>24</v>
      </c>
      <c r="B33" s="58" t="str">
        <f>ZÁVODNÍCI!B30:F81</f>
        <v>Slavia Praha - OZP</v>
      </c>
      <c r="C33" s="55" t="str">
        <f>ZÁVODNÍCI!C30:G81</f>
        <v>Hurtová Ludmila</v>
      </c>
      <c r="D33" s="58" t="str">
        <f>ZÁVODNÍCI!D30:H81</f>
        <v>B3</v>
      </c>
      <c r="E33" s="61" t="str">
        <f>ZÁVODNÍCI!E30:H81</f>
        <v>Ž</v>
      </c>
      <c r="F33" s="70"/>
      <c r="G33" s="71"/>
      <c r="H33" s="76"/>
      <c r="I33" s="64"/>
      <c r="J33" s="51"/>
    </row>
    <row r="34" spans="1:10" s="46" customFormat="1" ht="23.25" x14ac:dyDescent="0.35">
      <c r="A34" s="50">
        <f>ZÁVODNÍCI!A31:F82</f>
        <v>25</v>
      </c>
      <c r="B34" s="58" t="str">
        <f>ZÁVODNÍCI!B31:F82</f>
        <v>Slavia Praha - OZP</v>
      </c>
      <c r="C34" s="55" t="str">
        <f>ZÁVODNÍCI!C31:G82</f>
        <v>Hlous Petr</v>
      </c>
      <c r="D34" s="58" t="str">
        <f>ZÁVODNÍCI!D31:H82</f>
        <v>B3</v>
      </c>
      <c r="E34" s="61" t="str">
        <f>ZÁVODNÍCI!E31:H82</f>
        <v>M</v>
      </c>
      <c r="F34" s="70"/>
      <c r="G34" s="71"/>
      <c r="H34" s="76"/>
      <c r="I34" s="64"/>
      <c r="J34" s="51"/>
    </row>
    <row r="35" spans="1:10" s="46" customFormat="1" ht="23.25" x14ac:dyDescent="0.35">
      <c r="A35" s="50">
        <f>ZÁVODNÍCI!A32:F83</f>
        <v>26</v>
      </c>
      <c r="B35" s="58" t="str">
        <f>ZÁVODNÍCI!B32:F83</f>
        <v>Slavia Praha - OZP</v>
      </c>
      <c r="C35" s="55" t="str">
        <f>ZÁVODNÍCI!C32:G83</f>
        <v>Macháčková Věra</v>
      </c>
      <c r="D35" s="58" t="str">
        <f>ZÁVODNÍCI!D32:H83</f>
        <v>B3</v>
      </c>
      <c r="E35" s="61" t="str">
        <f>ZÁVODNÍCI!E32:H83</f>
        <v>Ž</v>
      </c>
      <c r="F35" s="70"/>
      <c r="G35" s="71"/>
      <c r="H35" s="76"/>
      <c r="I35" s="64"/>
      <c r="J35" s="51"/>
    </row>
    <row r="36" spans="1:10" s="46" customFormat="1" ht="23.25" x14ac:dyDescent="0.35">
      <c r="A36" s="50">
        <f>ZÁVODNÍCI!A33:F84</f>
        <v>27</v>
      </c>
      <c r="B36" s="58" t="str">
        <f>ZÁVODNÍCI!B33:F84</f>
        <v>Slavia Praha - OZP</v>
      </c>
      <c r="C36" s="55" t="str">
        <f>ZÁVODNÍCI!C33:G84</f>
        <v>Macháček Karel</v>
      </c>
      <c r="D36" s="58" t="str">
        <f>ZÁVODNÍCI!D33:H84</f>
        <v>B2</v>
      </c>
      <c r="E36" s="61" t="str">
        <f>ZÁVODNÍCI!E33:H84</f>
        <v>M</v>
      </c>
      <c r="F36" s="70"/>
      <c r="G36" s="71"/>
      <c r="H36" s="76"/>
      <c r="I36" s="64"/>
      <c r="J36" s="51"/>
    </row>
    <row r="37" spans="1:10" s="46" customFormat="1" ht="23.25" x14ac:dyDescent="0.35">
      <c r="A37" s="50">
        <f>ZÁVODNÍCI!A34:F85</f>
        <v>28</v>
      </c>
      <c r="B37" s="58" t="str">
        <f>ZÁVODNÍCI!B34:F85</f>
        <v>Slavia Praha - OZP</v>
      </c>
      <c r="C37" s="55" t="str">
        <f>ZÁVODNÍCI!C34:G85</f>
        <v>Reichel Jiří</v>
      </c>
      <c r="D37" s="58" t="str">
        <f>ZÁVODNÍCI!D34:H85</f>
        <v>B2</v>
      </c>
      <c r="E37" s="61" t="str">
        <f>ZÁVODNÍCI!E34:H85</f>
        <v>M</v>
      </c>
      <c r="F37" s="70"/>
      <c r="G37" s="71"/>
      <c r="H37" s="76"/>
      <c r="I37" s="64"/>
      <c r="J37" s="51"/>
    </row>
    <row r="38" spans="1:10" s="46" customFormat="1" ht="23.25" x14ac:dyDescent="0.35">
      <c r="A38" s="50">
        <f>ZÁVODNÍCI!A35:F86</f>
        <v>29</v>
      </c>
      <c r="B38" s="58" t="str">
        <f>ZÁVODNÍCI!B35:F86</f>
        <v>Slavia Praha - OZP</v>
      </c>
      <c r="C38" s="55" t="str">
        <f>ZÁVODNÍCI!C35:G86</f>
        <v>Mrázková Jarmila</v>
      </c>
      <c r="D38" s="58" t="str">
        <f>ZÁVODNÍCI!D35:H86</f>
        <v>ost.</v>
      </c>
      <c r="E38" s="61" t="str">
        <f>ZÁVODNÍCI!E35:H86</f>
        <v>Ž</v>
      </c>
      <c r="F38" s="70"/>
      <c r="G38" s="71"/>
      <c r="H38" s="76"/>
      <c r="I38" s="64"/>
      <c r="J38" s="51"/>
    </row>
    <row r="39" spans="1:10" s="46" customFormat="1" ht="23.25" x14ac:dyDescent="0.35">
      <c r="A39" s="50">
        <f>ZÁVODNÍCI!A36:F87</f>
        <v>30</v>
      </c>
      <c r="B39" s="58" t="str">
        <f>ZÁVODNÍCI!B36:F87</f>
        <v>ASK Lovosice</v>
      </c>
      <c r="C39" s="55" t="str">
        <f>ZÁVODNÍCI!C36:G87</f>
        <v>Petrášová Hana</v>
      </c>
      <c r="D39" s="58" t="str">
        <f>ZÁVODNÍCI!D36:H87</f>
        <v>B3</v>
      </c>
      <c r="E39" s="61" t="str">
        <f>ZÁVODNÍCI!E36:H87</f>
        <v>Ž</v>
      </c>
      <c r="F39" s="70"/>
      <c r="G39" s="71"/>
      <c r="H39" s="76"/>
      <c r="I39" s="64"/>
      <c r="J39" s="51"/>
    </row>
    <row r="40" spans="1:10" s="46" customFormat="1" ht="23.25" x14ac:dyDescent="0.35">
      <c r="A40" s="50">
        <f>ZÁVODNÍCI!A37:F88</f>
        <v>31</v>
      </c>
      <c r="B40" s="58" t="str">
        <f>ZÁVODNÍCI!B37:F88</f>
        <v>ASK Lovosice</v>
      </c>
      <c r="C40" s="55" t="str">
        <f>ZÁVODNÍCI!C37:G88</f>
        <v>Krajíček Vladimír</v>
      </c>
      <c r="D40" s="58" t="str">
        <f>ZÁVODNÍCI!D37:H88</f>
        <v>B1</v>
      </c>
      <c r="E40" s="61" t="str">
        <f>ZÁVODNÍCI!E37:H88</f>
        <v>M</v>
      </c>
      <c r="F40" s="70"/>
      <c r="G40" s="71"/>
      <c r="H40" s="76"/>
      <c r="I40" s="64"/>
      <c r="J40" s="51"/>
    </row>
    <row r="41" spans="1:10" s="46" customFormat="1" ht="23.25" x14ac:dyDescent="0.35">
      <c r="A41" s="50">
        <f>ZÁVODNÍCI!A38:F89</f>
        <v>32</v>
      </c>
      <c r="B41" s="58" t="str">
        <f>ZÁVODNÍCI!B38:F89</f>
        <v>ASK Lovosice</v>
      </c>
      <c r="C41" s="55" t="str">
        <f>ZÁVODNÍCI!C38:G89</f>
        <v>Šamajová Kamila</v>
      </c>
      <c r="D41" s="58" t="str">
        <f>ZÁVODNÍCI!D38:H89</f>
        <v>B3</v>
      </c>
      <c r="E41" s="61" t="str">
        <f>ZÁVODNÍCI!E38:H89</f>
        <v>Ž</v>
      </c>
      <c r="F41" s="70"/>
      <c r="G41" s="71"/>
      <c r="H41" s="76"/>
      <c r="I41" s="64"/>
      <c r="J41" s="51"/>
    </row>
    <row r="42" spans="1:10" s="46" customFormat="1" ht="23.25" x14ac:dyDescent="0.35">
      <c r="A42" s="50">
        <f>ZÁVODNÍCI!A39:F90</f>
        <v>33</v>
      </c>
      <c r="B42" s="58" t="str">
        <f>ZÁVODNÍCI!B39:F90</f>
        <v>ASK Lovosice</v>
      </c>
      <c r="C42" s="55" t="str">
        <f>ZÁVODNÍCI!C39:G90</f>
        <v>Šourková Irena</v>
      </c>
      <c r="D42" s="58" t="str">
        <f>ZÁVODNÍCI!D39:H90</f>
        <v>B1</v>
      </c>
      <c r="E42" s="61" t="str">
        <f>ZÁVODNÍCI!E39:H90</f>
        <v>Ž</v>
      </c>
      <c r="F42" s="70"/>
      <c r="G42" s="71"/>
      <c r="H42" s="76"/>
      <c r="I42" s="64"/>
      <c r="J42" s="51"/>
    </row>
    <row r="43" spans="1:10" s="46" customFormat="1" ht="23.25" x14ac:dyDescent="0.35">
      <c r="A43" s="50">
        <f>ZÁVODNÍCI!A40:F91</f>
        <v>34</v>
      </c>
      <c r="B43" s="58" t="str">
        <f>ZÁVODNÍCI!B40:F91</f>
        <v>ASK Lovosice</v>
      </c>
      <c r="C43" s="55" t="str">
        <f>ZÁVODNÍCI!C40:G91</f>
        <v>Lendvay Josef</v>
      </c>
      <c r="D43" s="58" t="str">
        <f>ZÁVODNÍCI!D40:H91</f>
        <v>B1</v>
      </c>
      <c r="E43" s="61" t="str">
        <f>ZÁVODNÍCI!E40:H91</f>
        <v>M</v>
      </c>
      <c r="F43" s="70"/>
      <c r="G43" s="71"/>
      <c r="H43" s="76"/>
      <c r="I43" s="64"/>
      <c r="J43" s="51"/>
    </row>
    <row r="44" spans="1:10" s="46" customFormat="1" ht="23.25" x14ac:dyDescent="0.35">
      <c r="A44" s="50">
        <f>ZÁVODNÍCI!A41:F92</f>
        <v>35</v>
      </c>
      <c r="B44" s="58" t="str">
        <f>ZÁVODNÍCI!B41:F92</f>
        <v>ASK Lovosice</v>
      </c>
      <c r="C44" s="55" t="str">
        <f>ZÁVODNÍCI!C41:G92</f>
        <v>Aschenbrenner Petr</v>
      </c>
      <c r="D44" s="58" t="str">
        <f>ZÁVODNÍCI!D41:H92</f>
        <v>ost.</v>
      </c>
      <c r="E44" s="61" t="str">
        <f>ZÁVODNÍCI!E41:H92</f>
        <v>M</v>
      </c>
      <c r="F44" s="70"/>
      <c r="G44" s="71"/>
      <c r="H44" s="76"/>
      <c r="I44" s="64"/>
      <c r="J44" s="51"/>
    </row>
    <row r="45" spans="1:10" s="46" customFormat="1" ht="23.25" x14ac:dyDescent="0.35">
      <c r="A45" s="50">
        <f>ZÁVODNÍCI!A42:F93</f>
        <v>36</v>
      </c>
      <c r="B45" s="58" t="str">
        <f>ZÁVODNÍCI!B42:F93</f>
        <v>SK Handicap Zlín</v>
      </c>
      <c r="C45" s="55" t="str">
        <f>ZÁVODNÍCI!C42:G93</f>
        <v>Hradilová Helena</v>
      </c>
      <c r="D45" s="58" t="str">
        <f>ZÁVODNÍCI!D42:H93</f>
        <v>B3</v>
      </c>
      <c r="E45" s="61" t="str">
        <f>ZÁVODNÍCI!E42:H93</f>
        <v>Ž</v>
      </c>
      <c r="F45" s="70"/>
      <c r="G45" s="71"/>
      <c r="H45" s="76"/>
      <c r="I45" s="64"/>
      <c r="J45" s="51"/>
    </row>
    <row r="46" spans="1:10" s="46" customFormat="1" ht="23.25" x14ac:dyDescent="0.35">
      <c r="A46" s="50">
        <f>ZÁVODNÍCI!A43:F94</f>
        <v>37</v>
      </c>
      <c r="B46" s="58" t="str">
        <f>ZÁVODNÍCI!B43:F94</f>
        <v>SK Handicap Zlín</v>
      </c>
      <c r="C46" s="55" t="str">
        <f>ZÁVODNÍCI!C43:G94</f>
        <v>Hradil Milan</v>
      </c>
      <c r="D46" s="58" t="str">
        <f>ZÁVODNÍCI!D43:H94</f>
        <v>B1</v>
      </c>
      <c r="E46" s="61" t="str">
        <f>ZÁVODNÍCI!E43:H94</f>
        <v>M</v>
      </c>
      <c r="F46" s="70"/>
      <c r="G46" s="71"/>
      <c r="H46" s="76"/>
      <c r="I46" s="64"/>
      <c r="J46" s="51"/>
    </row>
    <row r="47" spans="1:10" s="46" customFormat="1" ht="23.25" x14ac:dyDescent="0.35">
      <c r="A47" s="50">
        <f>ZÁVODNÍCI!A44:F95</f>
        <v>38</v>
      </c>
      <c r="B47" s="58" t="str">
        <f>ZÁVODNÍCI!B44:F95</f>
        <v>SK Handicap Zlín</v>
      </c>
      <c r="C47" s="55" t="str">
        <f>ZÁVODNÍCI!C44:G95</f>
        <v>Hradil Zdeněk</v>
      </c>
      <c r="D47" s="58" t="str">
        <f>ZÁVODNÍCI!D44:H95</f>
        <v>B1</v>
      </c>
      <c r="E47" s="61" t="str">
        <f>ZÁVODNÍCI!E44:H95</f>
        <v>M</v>
      </c>
      <c r="F47" s="70"/>
      <c r="G47" s="71"/>
      <c r="H47" s="76"/>
      <c r="I47" s="64"/>
      <c r="J47" s="51"/>
    </row>
    <row r="48" spans="1:10" s="46" customFormat="1" ht="23.25" x14ac:dyDescent="0.35">
      <c r="A48" s="50">
        <f>ZÁVODNÍCI!A45:F96</f>
        <v>39</v>
      </c>
      <c r="B48" s="58" t="str">
        <f>ZÁVODNÍCI!B45:F96</f>
        <v>ASK Lovosice</v>
      </c>
      <c r="C48" s="55" t="str">
        <f>ZÁVODNÍCI!C45:G96</f>
        <v>Holeček Tadeáš</v>
      </c>
      <c r="D48" s="58" t="str">
        <f>ZÁVODNÍCI!D45:H96</f>
        <v>B2</v>
      </c>
      <c r="E48" s="61" t="str">
        <f>ZÁVODNÍCI!E45:H96</f>
        <v>M</v>
      </c>
      <c r="F48" s="70"/>
      <c r="G48" s="71"/>
      <c r="H48" s="76"/>
      <c r="I48" s="64"/>
      <c r="J48" s="51"/>
    </row>
    <row r="49" spans="1:10" s="46" customFormat="1" ht="23.25" x14ac:dyDescent="0.35">
      <c r="A49" s="50">
        <f>ZÁVODNÍCI!A46:F97</f>
        <v>40</v>
      </c>
      <c r="B49" s="58" t="str">
        <f>ZÁVODNÍCI!B46:F97</f>
        <v>Neregistrovaný</v>
      </c>
      <c r="C49" s="55" t="str">
        <f>ZÁVODNÍCI!C46:G97</f>
        <v>Doležal Karel</v>
      </c>
      <c r="D49" s="58" t="str">
        <f>ZÁVODNÍCI!D46:H97</f>
        <v>ost.</v>
      </c>
      <c r="E49" s="61" t="str">
        <f>ZÁVODNÍCI!E46:H97</f>
        <v>M</v>
      </c>
      <c r="F49" s="70"/>
      <c r="G49" s="71"/>
      <c r="H49" s="76"/>
      <c r="I49" s="64"/>
      <c r="J49" s="51"/>
    </row>
    <row r="50" spans="1:10" s="46" customFormat="1" ht="23.25" x14ac:dyDescent="0.35">
      <c r="A50" s="50">
        <f>ZÁVODNÍCI!A47:F98</f>
        <v>41</v>
      </c>
      <c r="B50" s="58" t="str">
        <f>ZÁVODNÍCI!B47:F98</f>
        <v>Neregistrovaný</v>
      </c>
      <c r="C50" s="55" t="str">
        <f>ZÁVODNÍCI!C47:G98</f>
        <v>Jelínek Kryštof</v>
      </c>
      <c r="D50" s="58" t="str">
        <f>ZÁVODNÍCI!D47:H98</f>
        <v>ost.</v>
      </c>
      <c r="E50" s="61" t="str">
        <f>ZÁVODNÍCI!E47:H98</f>
        <v>M</v>
      </c>
      <c r="F50" s="70"/>
      <c r="G50" s="71"/>
      <c r="H50" s="76"/>
      <c r="I50" s="64"/>
      <c r="J50" s="51"/>
    </row>
    <row r="51" spans="1:10" s="46" customFormat="1" ht="23.25" x14ac:dyDescent="0.35">
      <c r="A51" s="50">
        <f>ZÁVODNÍCI!A48:F99</f>
        <v>42</v>
      </c>
      <c r="B51" s="58" t="str">
        <f>ZÁVODNÍCI!B48:F99</f>
        <v>TJ Zora Praha</v>
      </c>
      <c r="C51" s="55" t="str">
        <f>ZÁVODNÍCI!C48:G99</f>
        <v>Polnarová Taťána</v>
      </c>
      <c r="D51" s="58" t="str">
        <f>ZÁVODNÍCI!D48:H99</f>
        <v>ost.</v>
      </c>
      <c r="E51" s="61" t="str">
        <f>ZÁVODNÍCI!E48:H99</f>
        <v>Ž</v>
      </c>
      <c r="F51" s="70"/>
      <c r="G51" s="71"/>
      <c r="H51" s="76"/>
      <c r="I51" s="64"/>
      <c r="J51" s="51"/>
    </row>
    <row r="52" spans="1:10" s="46" customFormat="1" ht="23.25" x14ac:dyDescent="0.35">
      <c r="A52" s="50">
        <f>ZÁVODNÍCI!A49:F100</f>
        <v>43</v>
      </c>
      <c r="B52" s="58" t="str">
        <f>ZÁVODNÍCI!B49:F100</f>
        <v>Neregistrovaný</v>
      </c>
      <c r="C52" s="55" t="str">
        <f>ZÁVODNÍCI!C49:G100</f>
        <v>Červenka Vojtěch</v>
      </c>
      <c r="D52" s="58" t="str">
        <f>ZÁVODNÍCI!D49:H100</f>
        <v>ost.</v>
      </c>
      <c r="E52" s="61" t="str">
        <f>ZÁVODNÍCI!E49:H100</f>
        <v>M</v>
      </c>
      <c r="F52" s="70"/>
      <c r="G52" s="71"/>
      <c r="H52" s="76"/>
      <c r="I52" s="64"/>
      <c r="J52" s="51"/>
    </row>
    <row r="53" spans="1:10" s="46" customFormat="1" ht="23.25" x14ac:dyDescent="0.35">
      <c r="A53" s="50">
        <f>ZÁVODNÍCI!A50:F101</f>
        <v>44</v>
      </c>
      <c r="B53" s="58">
        <f>ZÁVODNÍCI!B50:F101</f>
        <v>0</v>
      </c>
      <c r="C53" s="55">
        <f>ZÁVODNÍCI!C50:G101</f>
        <v>0</v>
      </c>
      <c r="D53" s="58">
        <f>ZÁVODNÍCI!D50:H101</f>
        <v>0</v>
      </c>
      <c r="E53" s="61">
        <f>ZÁVODNÍCI!E50:H101</f>
        <v>0</v>
      </c>
      <c r="F53" s="70"/>
      <c r="G53" s="71"/>
      <c r="H53" s="76"/>
      <c r="I53" s="64"/>
      <c r="J53" s="51"/>
    </row>
    <row r="54" spans="1:10" s="46" customFormat="1" ht="23.25" x14ac:dyDescent="0.35">
      <c r="A54" s="50">
        <f>ZÁVODNÍCI!A51:F102</f>
        <v>45</v>
      </c>
      <c r="B54" s="58">
        <f>ZÁVODNÍCI!B51:F102</f>
        <v>0</v>
      </c>
      <c r="C54" s="55">
        <f>ZÁVODNÍCI!C51:G102</f>
        <v>0</v>
      </c>
      <c r="D54" s="58">
        <f>ZÁVODNÍCI!D51:H102</f>
        <v>0</v>
      </c>
      <c r="E54" s="61">
        <f>ZÁVODNÍCI!E51:H102</f>
        <v>0</v>
      </c>
      <c r="F54" s="70"/>
      <c r="G54" s="71"/>
      <c r="H54" s="76"/>
      <c r="I54" s="64"/>
      <c r="J54" s="51"/>
    </row>
    <row r="55" spans="1:10" s="46" customFormat="1" ht="23.25" x14ac:dyDescent="0.35">
      <c r="A55" s="50">
        <f>ZÁVODNÍCI!A52:F103</f>
        <v>46</v>
      </c>
      <c r="B55" s="58">
        <f>ZÁVODNÍCI!B52:F103</f>
        <v>0</v>
      </c>
      <c r="C55" s="55">
        <f>ZÁVODNÍCI!C52:G103</f>
        <v>0</v>
      </c>
      <c r="D55" s="58">
        <f>ZÁVODNÍCI!D52:H103</f>
        <v>0</v>
      </c>
      <c r="E55" s="61">
        <f>ZÁVODNÍCI!E52:H103</f>
        <v>0</v>
      </c>
      <c r="F55" s="70"/>
      <c r="G55" s="71"/>
      <c r="H55" s="76"/>
      <c r="I55" s="64"/>
      <c r="J55" s="51"/>
    </row>
    <row r="56" spans="1:10" s="46" customFormat="1" ht="23.25" x14ac:dyDescent="0.35">
      <c r="A56" s="50">
        <f>ZÁVODNÍCI!A53:F104</f>
        <v>47</v>
      </c>
      <c r="B56" s="58">
        <f>ZÁVODNÍCI!B53:F104</f>
        <v>0</v>
      </c>
      <c r="C56" s="55">
        <f>ZÁVODNÍCI!C53:G104</f>
        <v>0</v>
      </c>
      <c r="D56" s="58">
        <f>ZÁVODNÍCI!D53:H104</f>
        <v>0</v>
      </c>
      <c r="E56" s="61">
        <f>ZÁVODNÍCI!E53:H104</f>
        <v>0</v>
      </c>
      <c r="F56" s="70"/>
      <c r="G56" s="71"/>
      <c r="H56" s="76"/>
      <c r="I56" s="64"/>
      <c r="J56" s="51"/>
    </row>
    <row r="57" spans="1:10" s="46" customFormat="1" ht="23.25" x14ac:dyDescent="0.35">
      <c r="A57" s="50">
        <f>ZÁVODNÍCI!A54:F105</f>
        <v>48</v>
      </c>
      <c r="B57" s="58">
        <f>ZÁVODNÍCI!B54:F105</f>
        <v>0</v>
      </c>
      <c r="C57" s="55">
        <f>ZÁVODNÍCI!C54:G105</f>
        <v>0</v>
      </c>
      <c r="D57" s="58">
        <f>ZÁVODNÍCI!D54:H105</f>
        <v>0</v>
      </c>
      <c r="E57" s="61">
        <f>ZÁVODNÍCI!E54:H105</f>
        <v>0</v>
      </c>
      <c r="F57" s="70"/>
      <c r="G57" s="71"/>
      <c r="H57" s="76"/>
      <c r="I57" s="64"/>
      <c r="J57" s="51"/>
    </row>
    <row r="58" spans="1:10" s="46" customFormat="1" ht="23.25" x14ac:dyDescent="0.35">
      <c r="A58" s="50">
        <f>ZÁVODNÍCI!A55:F106</f>
        <v>49</v>
      </c>
      <c r="B58" s="58">
        <f>ZÁVODNÍCI!B55:F106</f>
        <v>0</v>
      </c>
      <c r="C58" s="55">
        <f>ZÁVODNÍCI!C55:G106</f>
        <v>0</v>
      </c>
      <c r="D58" s="58">
        <f>ZÁVODNÍCI!D55:H106</f>
        <v>0</v>
      </c>
      <c r="E58" s="61">
        <f>ZÁVODNÍCI!E55:H106</f>
        <v>0</v>
      </c>
      <c r="F58" s="70"/>
      <c r="G58" s="71"/>
      <c r="H58" s="76"/>
      <c r="I58" s="64"/>
      <c r="J58" s="51"/>
    </row>
    <row r="59" spans="1:10" s="46" customFormat="1" ht="24" thickBot="1" x14ac:dyDescent="0.4">
      <c r="A59" s="52">
        <f>ZÁVODNÍCI!A56:F107</f>
        <v>50</v>
      </c>
      <c r="B59" s="59">
        <f>ZÁVODNÍCI!B56:F107</f>
        <v>0</v>
      </c>
      <c r="C59" s="56">
        <f>ZÁVODNÍCI!C56:G107</f>
        <v>0</v>
      </c>
      <c r="D59" s="59">
        <f>ZÁVODNÍCI!D56:H107</f>
        <v>0</v>
      </c>
      <c r="E59" s="62">
        <f>ZÁVODNÍCI!E56:H107</f>
        <v>0</v>
      </c>
      <c r="F59" s="72"/>
      <c r="G59" s="73"/>
      <c r="H59" s="77"/>
      <c r="I59" s="65"/>
      <c r="J59" s="53"/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14999847407452621"/>
  </sheetPr>
  <dimension ref="A2:G90"/>
  <sheetViews>
    <sheetView topLeftCell="A37" zoomScale="85" zoomScaleNormal="85" workbookViewId="0">
      <pane xSplit="1" topLeftCell="B1" activePane="topRight" state="frozen"/>
      <selection activeCell="A10" sqref="A10"/>
      <selection pane="topRight" activeCell="B72" sqref="B72"/>
    </sheetView>
  </sheetViews>
  <sheetFormatPr defaultRowHeight="15" x14ac:dyDescent="0.25"/>
  <cols>
    <col min="1" max="1" width="4.28515625" style="6" customWidth="1"/>
    <col min="2" max="2" width="19.140625" style="6" customWidth="1"/>
    <col min="3" max="3" width="19.42578125" style="6" customWidth="1"/>
    <col min="4" max="4" width="16.42578125" style="6" bestFit="1" customWidth="1"/>
    <col min="5" max="16384" width="9.140625" style="6"/>
  </cols>
  <sheetData>
    <row r="2" spans="2:7" ht="23.25" x14ac:dyDescent="0.25">
      <c r="B2" s="174" t="s">
        <v>17</v>
      </c>
      <c r="C2" s="174"/>
      <c r="D2" s="174"/>
      <c r="E2" s="174"/>
    </row>
    <row r="3" spans="2:7" ht="18" x14ac:dyDescent="0.25">
      <c r="B3" s="175" t="s">
        <v>88</v>
      </c>
      <c r="C3" s="176"/>
      <c r="D3" s="176"/>
      <c r="E3" s="176"/>
    </row>
    <row r="5" spans="2:7" ht="15.75" thickBot="1" x14ac:dyDescent="0.3"/>
    <row r="6" spans="2:7" ht="15.75" thickBot="1" x14ac:dyDescent="0.3">
      <c r="C6" s="92"/>
      <c r="D6" s="93" t="s">
        <v>59</v>
      </c>
      <c r="E6" s="93" t="s">
        <v>85</v>
      </c>
      <c r="F6" s="93" t="s">
        <v>86</v>
      </c>
      <c r="G6" s="94" t="s">
        <v>87</v>
      </c>
    </row>
    <row r="7" spans="2:7" x14ac:dyDescent="0.25">
      <c r="B7" s="84"/>
      <c r="C7" s="91" t="s">
        <v>24</v>
      </c>
      <c r="D7" s="41">
        <f t="shared" ref="D7:D12" si="0">SUM(E7:G7)</f>
        <v>15</v>
      </c>
      <c r="E7" s="41">
        <v>8</v>
      </c>
      <c r="F7" s="41">
        <v>5</v>
      </c>
      <c r="G7" s="98">
        <v>2</v>
      </c>
    </row>
    <row r="8" spans="2:7" x14ac:dyDescent="0.25">
      <c r="B8" s="84"/>
      <c r="C8" s="88" t="s">
        <v>9</v>
      </c>
      <c r="D8" s="19">
        <f t="shared" si="0"/>
        <v>8</v>
      </c>
      <c r="E8" s="19">
        <v>1</v>
      </c>
      <c r="F8" s="19">
        <v>3</v>
      </c>
      <c r="G8" s="95">
        <v>4</v>
      </c>
    </row>
    <row r="9" spans="2:7" x14ac:dyDescent="0.25">
      <c r="B9" s="84"/>
      <c r="C9" s="88" t="s">
        <v>4</v>
      </c>
      <c r="D9" s="19">
        <f t="shared" si="0"/>
        <v>3</v>
      </c>
      <c r="E9" s="19"/>
      <c r="F9" s="87">
        <v>1</v>
      </c>
      <c r="G9" s="95">
        <v>2</v>
      </c>
    </row>
    <row r="10" spans="2:7" x14ac:dyDescent="0.25">
      <c r="B10" s="84"/>
      <c r="C10" s="88" t="s">
        <v>75</v>
      </c>
      <c r="D10" s="19">
        <f t="shared" si="0"/>
        <v>2</v>
      </c>
      <c r="E10" s="19">
        <v>1</v>
      </c>
      <c r="F10" s="19">
        <v>1</v>
      </c>
      <c r="G10" s="95"/>
    </row>
    <row r="11" spans="2:7" x14ac:dyDescent="0.25">
      <c r="B11" s="84"/>
      <c r="C11" s="88" t="s">
        <v>79</v>
      </c>
      <c r="D11" s="19">
        <f t="shared" si="0"/>
        <v>2</v>
      </c>
      <c r="E11" s="19"/>
      <c r="F11" s="87"/>
      <c r="G11" s="95">
        <v>2</v>
      </c>
    </row>
    <row r="12" spans="2:7" x14ac:dyDescent="0.25">
      <c r="B12" s="84"/>
      <c r="C12" s="88" t="s">
        <v>8</v>
      </c>
      <c r="D12" s="19">
        <f t="shared" si="0"/>
        <v>0</v>
      </c>
      <c r="E12" s="19"/>
      <c r="F12" s="19"/>
      <c r="G12" s="95"/>
    </row>
    <row r="13" spans="2:7" x14ac:dyDescent="0.25">
      <c r="B13" s="84"/>
      <c r="C13" s="88"/>
      <c r="D13" s="19"/>
      <c r="E13" s="19"/>
      <c r="F13" s="87"/>
      <c r="G13" s="95"/>
    </row>
    <row r="14" spans="2:7" x14ac:dyDescent="0.25">
      <c r="C14" s="89"/>
      <c r="D14" s="19"/>
      <c r="E14" s="19"/>
      <c r="F14" s="19"/>
      <c r="G14" s="95"/>
    </row>
    <row r="15" spans="2:7" ht="15.75" thickBot="1" x14ac:dyDescent="0.3">
      <c r="C15" s="90"/>
      <c r="D15" s="96">
        <f>SUM(D7:D14)</f>
        <v>30</v>
      </c>
      <c r="E15" s="96">
        <f t="shared" ref="E15:G15" si="1">SUM(E7:E14)</f>
        <v>10</v>
      </c>
      <c r="F15" s="96">
        <f t="shared" si="1"/>
        <v>10</v>
      </c>
      <c r="G15" s="97">
        <f t="shared" si="1"/>
        <v>10</v>
      </c>
    </row>
    <row r="17" spans="2:7" ht="15.75" thickBot="1" x14ac:dyDescent="0.3"/>
    <row r="18" spans="2:7" ht="15.75" thickBot="1" x14ac:dyDescent="0.3">
      <c r="B18" s="92"/>
      <c r="C18" s="93"/>
      <c r="D18" s="93" t="s">
        <v>59</v>
      </c>
      <c r="E18" s="93" t="s">
        <v>85</v>
      </c>
      <c r="F18" s="93" t="s">
        <v>86</v>
      </c>
      <c r="G18" s="94" t="s">
        <v>87</v>
      </c>
    </row>
    <row r="19" spans="2:7" x14ac:dyDescent="0.25">
      <c r="B19" s="88" t="s">
        <v>9</v>
      </c>
      <c r="C19" s="20" t="s">
        <v>16</v>
      </c>
      <c r="D19" s="41">
        <f t="shared" ref="D19:D37" si="2">SUM(E19:G19)</f>
        <v>4</v>
      </c>
      <c r="E19" s="19">
        <v>1</v>
      </c>
      <c r="F19" s="19">
        <v>2</v>
      </c>
      <c r="G19" s="95">
        <v>1</v>
      </c>
    </row>
    <row r="20" spans="2:7" x14ac:dyDescent="0.25">
      <c r="B20" s="88" t="s">
        <v>24</v>
      </c>
      <c r="C20" s="20" t="s">
        <v>13</v>
      </c>
      <c r="D20" s="41">
        <f t="shared" si="2"/>
        <v>3</v>
      </c>
      <c r="E20" s="19">
        <v>2</v>
      </c>
      <c r="F20" s="19">
        <v>1</v>
      </c>
      <c r="G20" s="95"/>
    </row>
    <row r="21" spans="2:7" x14ac:dyDescent="0.25">
      <c r="B21" s="88" t="s">
        <v>24</v>
      </c>
      <c r="C21" s="20" t="s">
        <v>6</v>
      </c>
      <c r="D21" s="41">
        <f t="shared" si="2"/>
        <v>2</v>
      </c>
      <c r="E21" s="19">
        <v>2</v>
      </c>
      <c r="F21" s="19"/>
      <c r="G21" s="95"/>
    </row>
    <row r="22" spans="2:7" x14ac:dyDescent="0.25">
      <c r="B22" s="88" t="s">
        <v>24</v>
      </c>
      <c r="C22" s="20" t="s">
        <v>31</v>
      </c>
      <c r="D22" s="41">
        <f t="shared" si="2"/>
        <v>2</v>
      </c>
      <c r="E22" s="19">
        <v>2</v>
      </c>
      <c r="F22" s="19"/>
      <c r="G22" s="95"/>
    </row>
    <row r="23" spans="2:7" x14ac:dyDescent="0.25">
      <c r="B23" s="88" t="s">
        <v>24</v>
      </c>
      <c r="C23" s="20" t="s">
        <v>11</v>
      </c>
      <c r="D23" s="41">
        <f t="shared" si="2"/>
        <v>2</v>
      </c>
      <c r="E23" s="19">
        <v>1</v>
      </c>
      <c r="F23" s="19"/>
      <c r="G23" s="95">
        <v>1</v>
      </c>
    </row>
    <row r="24" spans="2:7" x14ac:dyDescent="0.25">
      <c r="B24" s="88" t="s">
        <v>24</v>
      </c>
      <c r="C24" s="20" t="s">
        <v>90</v>
      </c>
      <c r="D24" s="41">
        <f t="shared" si="2"/>
        <v>2</v>
      </c>
      <c r="E24" s="19">
        <v>1</v>
      </c>
      <c r="F24" s="19"/>
      <c r="G24" s="95">
        <v>1</v>
      </c>
    </row>
    <row r="25" spans="2:7" x14ac:dyDescent="0.25">
      <c r="B25" s="88" t="s">
        <v>9</v>
      </c>
      <c r="C25" s="20" t="s">
        <v>34</v>
      </c>
      <c r="D25" s="41">
        <f t="shared" si="2"/>
        <v>2</v>
      </c>
      <c r="E25" s="19"/>
      <c r="F25" s="19">
        <v>1</v>
      </c>
      <c r="G25" s="95">
        <v>1</v>
      </c>
    </row>
    <row r="26" spans="2:7" x14ac:dyDescent="0.25">
      <c r="B26" s="88" t="s">
        <v>24</v>
      </c>
      <c r="C26" s="20" t="s">
        <v>93</v>
      </c>
      <c r="D26" s="41">
        <f t="shared" si="2"/>
        <v>2</v>
      </c>
      <c r="E26" s="19"/>
      <c r="F26" s="19">
        <v>1</v>
      </c>
      <c r="G26" s="95">
        <v>1</v>
      </c>
    </row>
    <row r="27" spans="2:7" x14ac:dyDescent="0.25">
      <c r="B27" s="88" t="s">
        <v>75</v>
      </c>
      <c r="C27" s="20" t="s">
        <v>74</v>
      </c>
      <c r="D27" s="41">
        <f t="shared" si="2"/>
        <v>1</v>
      </c>
      <c r="E27" s="19">
        <v>1</v>
      </c>
      <c r="F27" s="19"/>
      <c r="G27" s="95"/>
    </row>
    <row r="28" spans="2:7" x14ac:dyDescent="0.25">
      <c r="B28" s="88" t="s">
        <v>4</v>
      </c>
      <c r="C28" s="20" t="s">
        <v>5</v>
      </c>
      <c r="D28" s="41">
        <f t="shared" si="2"/>
        <v>1</v>
      </c>
      <c r="E28" s="19"/>
      <c r="F28" s="87">
        <v>1</v>
      </c>
      <c r="G28" s="95"/>
    </row>
    <row r="29" spans="2:7" x14ac:dyDescent="0.25">
      <c r="B29" s="88" t="s">
        <v>75</v>
      </c>
      <c r="C29" s="20" t="s">
        <v>72</v>
      </c>
      <c r="D29" s="41">
        <f t="shared" si="2"/>
        <v>1</v>
      </c>
      <c r="E29" s="19"/>
      <c r="F29" s="19">
        <v>1</v>
      </c>
      <c r="G29" s="95"/>
    </row>
    <row r="30" spans="2:7" x14ac:dyDescent="0.25">
      <c r="B30" s="88" t="s">
        <v>79</v>
      </c>
      <c r="C30" s="20" t="s">
        <v>92</v>
      </c>
      <c r="D30" s="41">
        <f t="shared" si="2"/>
        <v>1</v>
      </c>
      <c r="E30" s="19"/>
      <c r="F30" s="19">
        <v>1</v>
      </c>
      <c r="G30" s="95"/>
    </row>
    <row r="31" spans="2:7" x14ac:dyDescent="0.25">
      <c r="B31" s="88" t="s">
        <v>24</v>
      </c>
      <c r="C31" s="20" t="s">
        <v>12</v>
      </c>
      <c r="D31" s="41">
        <f t="shared" si="2"/>
        <v>1</v>
      </c>
      <c r="E31" s="19"/>
      <c r="F31" s="19">
        <v>1</v>
      </c>
      <c r="G31" s="95"/>
    </row>
    <row r="32" spans="2:7" x14ac:dyDescent="0.25">
      <c r="B32" s="88" t="s">
        <v>24</v>
      </c>
      <c r="C32" s="20" t="s">
        <v>28</v>
      </c>
      <c r="D32" s="41">
        <f t="shared" si="2"/>
        <v>1</v>
      </c>
      <c r="E32" s="19"/>
      <c r="F32" s="19">
        <v>1</v>
      </c>
      <c r="G32" s="95"/>
    </row>
    <row r="33" spans="1:7" x14ac:dyDescent="0.25">
      <c r="B33" s="88" t="s">
        <v>9</v>
      </c>
      <c r="C33" s="20" t="s">
        <v>10</v>
      </c>
      <c r="D33" s="41">
        <f t="shared" si="2"/>
        <v>1</v>
      </c>
      <c r="E33" s="19"/>
      <c r="F33" s="19"/>
      <c r="G33" s="95">
        <v>1</v>
      </c>
    </row>
    <row r="34" spans="1:7" x14ac:dyDescent="0.25">
      <c r="B34" s="88" t="s">
        <v>9</v>
      </c>
      <c r="C34" s="20" t="s">
        <v>110</v>
      </c>
      <c r="D34" s="41">
        <f t="shared" si="2"/>
        <v>1</v>
      </c>
      <c r="E34" s="19"/>
      <c r="F34" s="19"/>
      <c r="G34" s="95">
        <v>1</v>
      </c>
    </row>
    <row r="35" spans="1:7" x14ac:dyDescent="0.25">
      <c r="B35" s="88" t="s">
        <v>79</v>
      </c>
      <c r="C35" s="20" t="s">
        <v>78</v>
      </c>
      <c r="D35" s="41">
        <f t="shared" si="2"/>
        <v>1</v>
      </c>
      <c r="E35" s="19"/>
      <c r="F35" s="19"/>
      <c r="G35" s="95">
        <v>1</v>
      </c>
    </row>
    <row r="36" spans="1:7" x14ac:dyDescent="0.25">
      <c r="B36" s="88" t="s">
        <v>4</v>
      </c>
      <c r="C36" s="20" t="s">
        <v>14</v>
      </c>
      <c r="D36" s="41">
        <f t="shared" si="2"/>
        <v>1</v>
      </c>
      <c r="E36" s="19"/>
      <c r="F36" s="19"/>
      <c r="G36" s="95">
        <v>1</v>
      </c>
    </row>
    <row r="37" spans="1:7" x14ac:dyDescent="0.25">
      <c r="B37" s="88" t="s">
        <v>4</v>
      </c>
      <c r="C37" s="20" t="s">
        <v>36</v>
      </c>
      <c r="D37" s="41">
        <f t="shared" si="2"/>
        <v>1</v>
      </c>
      <c r="E37" s="19"/>
      <c r="F37" s="19"/>
      <c r="G37" s="95">
        <v>1</v>
      </c>
    </row>
    <row r="38" spans="1:7" x14ac:dyDescent="0.25">
      <c r="B38" s="89"/>
      <c r="C38" s="17"/>
      <c r="D38" s="19"/>
      <c r="E38" s="19"/>
      <c r="F38" s="19"/>
      <c r="G38" s="95"/>
    </row>
    <row r="39" spans="1:7" ht="15.75" thickBot="1" x14ac:dyDescent="0.3">
      <c r="B39" s="90"/>
      <c r="C39" s="82"/>
      <c r="D39" s="82">
        <f>SUM(D19:D38)</f>
        <v>30</v>
      </c>
      <c r="E39" s="82">
        <f>SUM(E19:E38)</f>
        <v>10</v>
      </c>
      <c r="F39" s="82">
        <f>SUM(F19:F38)</f>
        <v>10</v>
      </c>
      <c r="G39" s="18">
        <f>SUM(G19:G38)</f>
        <v>10</v>
      </c>
    </row>
    <row r="42" spans="1:7" x14ac:dyDescent="0.25">
      <c r="B42" s="6" t="s">
        <v>83</v>
      </c>
    </row>
    <row r="43" spans="1:7" ht="15.75" thickBot="1" x14ac:dyDescent="0.3"/>
    <row r="44" spans="1:7" x14ac:dyDescent="0.25">
      <c r="A44" s="19">
        <v>1</v>
      </c>
      <c r="B44" s="133" t="s">
        <v>9</v>
      </c>
      <c r="C44" s="133" t="s">
        <v>16</v>
      </c>
      <c r="D44" s="7"/>
    </row>
    <row r="45" spans="1:7" x14ac:dyDescent="0.25">
      <c r="A45" s="19">
        <v>2</v>
      </c>
      <c r="B45" s="20" t="s">
        <v>24</v>
      </c>
      <c r="C45" s="20" t="s">
        <v>13</v>
      </c>
      <c r="D45" s="7"/>
    </row>
    <row r="46" spans="1:7" x14ac:dyDescent="0.25">
      <c r="A46" s="19">
        <v>3</v>
      </c>
      <c r="B46" s="20" t="s">
        <v>24</v>
      </c>
      <c r="C46" s="20" t="s">
        <v>11</v>
      </c>
      <c r="D46" s="7"/>
    </row>
    <row r="48" spans="1:7" x14ac:dyDescent="0.25">
      <c r="A48" s="19">
        <v>1</v>
      </c>
      <c r="B48" s="20" t="s">
        <v>24</v>
      </c>
      <c r="C48" s="20" t="s">
        <v>6</v>
      </c>
      <c r="D48" s="7"/>
    </row>
    <row r="49" spans="1:4" x14ac:dyDescent="0.25">
      <c r="A49" s="19">
        <v>2</v>
      </c>
      <c r="B49" s="20" t="s">
        <v>4</v>
      </c>
      <c r="C49" s="20" t="s">
        <v>5</v>
      </c>
      <c r="D49" s="7"/>
    </row>
    <row r="50" spans="1:4" x14ac:dyDescent="0.25">
      <c r="A50" s="19">
        <v>3</v>
      </c>
      <c r="B50" s="20" t="s">
        <v>9</v>
      </c>
      <c r="C50" s="20" t="s">
        <v>110</v>
      </c>
      <c r="D50" s="7"/>
    </row>
    <row r="52" spans="1:4" x14ac:dyDescent="0.25">
      <c r="A52" s="19">
        <v>1</v>
      </c>
      <c r="B52" s="20" t="s">
        <v>24</v>
      </c>
      <c r="C52" s="20" t="s">
        <v>31</v>
      </c>
      <c r="D52" s="7"/>
    </row>
    <row r="53" spans="1:4" x14ac:dyDescent="0.25">
      <c r="A53" s="19">
        <v>2</v>
      </c>
      <c r="B53" s="20" t="s">
        <v>24</v>
      </c>
      <c r="C53" s="20" t="s">
        <v>93</v>
      </c>
      <c r="D53" s="7"/>
    </row>
    <row r="54" spans="1:4" x14ac:dyDescent="0.25">
      <c r="A54" s="19">
        <v>3</v>
      </c>
      <c r="B54" s="20" t="s">
        <v>79</v>
      </c>
      <c r="C54" s="20" t="s">
        <v>78</v>
      </c>
      <c r="D54" s="7"/>
    </row>
    <row r="55" spans="1:4" ht="15.75" thickBot="1" x14ac:dyDescent="0.3"/>
    <row r="56" spans="1:4" x14ac:dyDescent="0.25">
      <c r="A56" s="19">
        <v>1</v>
      </c>
      <c r="B56" s="133" t="s">
        <v>24</v>
      </c>
      <c r="C56" s="133" t="s">
        <v>11</v>
      </c>
      <c r="D56" s="133" t="s">
        <v>6</v>
      </c>
    </row>
    <row r="57" spans="1:4" x14ac:dyDescent="0.25">
      <c r="A57" s="19">
        <v>2</v>
      </c>
      <c r="B57" s="20" t="s">
        <v>9</v>
      </c>
      <c r="C57" s="20" t="s">
        <v>16</v>
      </c>
      <c r="D57" s="20" t="s">
        <v>34</v>
      </c>
    </row>
    <row r="58" spans="1:4" x14ac:dyDescent="0.25">
      <c r="A58" s="19">
        <v>3</v>
      </c>
      <c r="B58" s="20" t="s">
        <v>4</v>
      </c>
      <c r="C58" s="20" t="s">
        <v>14</v>
      </c>
      <c r="D58" s="20" t="s">
        <v>5</v>
      </c>
    </row>
    <row r="60" spans="1:4" x14ac:dyDescent="0.25">
      <c r="B60" s="85" t="s">
        <v>84</v>
      </c>
    </row>
    <row r="62" spans="1:4" x14ac:dyDescent="0.25">
      <c r="A62" s="19">
        <v>1</v>
      </c>
      <c r="B62" s="20" t="s">
        <v>24</v>
      </c>
      <c r="C62" s="20" t="s">
        <v>13</v>
      </c>
      <c r="D62" s="7"/>
    </row>
    <row r="63" spans="1:4" x14ac:dyDescent="0.25">
      <c r="A63" s="19">
        <v>2</v>
      </c>
      <c r="B63" s="20" t="s">
        <v>9</v>
      </c>
      <c r="C63" s="20" t="s">
        <v>16</v>
      </c>
      <c r="D63" s="7"/>
    </row>
    <row r="64" spans="1:4" x14ac:dyDescent="0.25">
      <c r="A64" s="19">
        <v>3</v>
      </c>
      <c r="B64" s="20" t="s">
        <v>9</v>
      </c>
      <c r="C64" s="20" t="s">
        <v>10</v>
      </c>
      <c r="D64" s="7"/>
    </row>
    <row r="66" spans="1:4" x14ac:dyDescent="0.25">
      <c r="A66" s="19">
        <v>1</v>
      </c>
      <c r="B66" s="20" t="s">
        <v>75</v>
      </c>
      <c r="C66" s="20" t="s">
        <v>74</v>
      </c>
      <c r="D66" s="7"/>
    </row>
    <row r="67" spans="1:4" x14ac:dyDescent="0.25">
      <c r="A67" s="19">
        <v>2</v>
      </c>
      <c r="B67" s="20" t="s">
        <v>75</v>
      </c>
      <c r="C67" s="20" t="s">
        <v>72</v>
      </c>
      <c r="D67" s="7"/>
    </row>
    <row r="68" spans="1:4" x14ac:dyDescent="0.25">
      <c r="A68" s="19">
        <v>3</v>
      </c>
      <c r="B68" s="20" t="s">
        <v>24</v>
      </c>
      <c r="C68" s="20" t="s">
        <v>90</v>
      </c>
      <c r="D68" s="7"/>
    </row>
    <row r="69" spans="1:4" ht="15.75" thickBot="1" x14ac:dyDescent="0.3"/>
    <row r="70" spans="1:4" x14ac:dyDescent="0.25">
      <c r="A70" s="19">
        <v>1</v>
      </c>
      <c r="B70" s="133" t="s">
        <v>24</v>
      </c>
      <c r="C70" s="133" t="s">
        <v>31</v>
      </c>
      <c r="D70" s="7"/>
    </row>
    <row r="71" spans="1:4" x14ac:dyDescent="0.25">
      <c r="A71" s="19">
        <v>2</v>
      </c>
      <c r="B71" s="20" t="s">
        <v>120</v>
      </c>
      <c r="C71" s="20" t="s">
        <v>92</v>
      </c>
      <c r="D71" s="7"/>
    </row>
    <row r="72" spans="1:4" x14ac:dyDescent="0.25">
      <c r="A72" s="19">
        <v>3</v>
      </c>
      <c r="B72" s="20" t="s">
        <v>24</v>
      </c>
      <c r="C72" s="20" t="s">
        <v>93</v>
      </c>
      <c r="D72" s="7"/>
    </row>
    <row r="74" spans="1:4" x14ac:dyDescent="0.25">
      <c r="A74" s="19">
        <v>1</v>
      </c>
      <c r="B74" s="20" t="s">
        <v>24</v>
      </c>
      <c r="C74" s="20" t="s">
        <v>13</v>
      </c>
      <c r="D74" s="20" t="s">
        <v>90</v>
      </c>
    </row>
    <row r="75" spans="1:4" x14ac:dyDescent="0.25">
      <c r="A75" s="19">
        <v>2</v>
      </c>
      <c r="B75" s="20" t="s">
        <v>24</v>
      </c>
      <c r="C75" s="20" t="s">
        <v>12</v>
      </c>
      <c r="D75" s="20" t="s">
        <v>28</v>
      </c>
    </row>
    <row r="76" spans="1:4" x14ac:dyDescent="0.25">
      <c r="A76" s="19">
        <v>3</v>
      </c>
      <c r="B76" s="20" t="s">
        <v>9</v>
      </c>
      <c r="C76" s="20" t="s">
        <v>16</v>
      </c>
      <c r="D76" s="20" t="s">
        <v>34</v>
      </c>
    </row>
    <row r="78" spans="1:4" x14ac:dyDescent="0.25">
      <c r="B78" s="85" t="s">
        <v>63</v>
      </c>
    </row>
    <row r="80" spans="1:4" x14ac:dyDescent="0.25">
      <c r="A80" s="19">
        <v>1</v>
      </c>
      <c r="B80" s="20" t="s">
        <v>24</v>
      </c>
      <c r="C80" s="20" t="s">
        <v>6</v>
      </c>
      <c r="D80" s="7"/>
    </row>
    <row r="81" spans="1:4" x14ac:dyDescent="0.25">
      <c r="A81" s="86">
        <v>2</v>
      </c>
      <c r="B81" s="20" t="s">
        <v>4</v>
      </c>
      <c r="C81" s="20" t="s">
        <v>5</v>
      </c>
      <c r="D81" s="7"/>
    </row>
    <row r="82" spans="1:4" x14ac:dyDescent="0.25">
      <c r="A82" s="86">
        <v>3</v>
      </c>
      <c r="B82" s="20" t="s">
        <v>9</v>
      </c>
      <c r="C82" s="20" t="s">
        <v>110</v>
      </c>
      <c r="D82" s="7"/>
    </row>
    <row r="84" spans="1:4" x14ac:dyDescent="0.25">
      <c r="A84" s="19">
        <v>1</v>
      </c>
      <c r="B84" s="20"/>
      <c r="C84" s="20"/>
      <c r="D84" s="7"/>
    </row>
    <row r="85" spans="1:4" x14ac:dyDescent="0.25">
      <c r="A85" s="19">
        <v>2</v>
      </c>
      <c r="B85" s="20"/>
      <c r="C85" s="20"/>
      <c r="D85" s="7"/>
    </row>
    <row r="86" spans="1:4" x14ac:dyDescent="0.25">
      <c r="A86" s="19">
        <v>3</v>
      </c>
      <c r="B86" s="20"/>
      <c r="C86" s="20"/>
      <c r="D86" s="7"/>
    </row>
    <row r="87" spans="1:4" ht="15.75" thickBot="1" x14ac:dyDescent="0.3"/>
    <row r="88" spans="1:4" x14ac:dyDescent="0.25">
      <c r="A88" s="19">
        <v>1</v>
      </c>
      <c r="B88" s="133" t="s">
        <v>24</v>
      </c>
      <c r="C88" s="133" t="s">
        <v>11</v>
      </c>
      <c r="D88" s="133" t="s">
        <v>6</v>
      </c>
    </row>
    <row r="89" spans="1:4" x14ac:dyDescent="0.25">
      <c r="A89" s="19">
        <v>2</v>
      </c>
      <c r="B89" s="20" t="s">
        <v>24</v>
      </c>
      <c r="C89" s="20" t="s">
        <v>13</v>
      </c>
      <c r="D89" s="20" t="s">
        <v>90</v>
      </c>
    </row>
    <row r="90" spans="1:4" x14ac:dyDescent="0.25">
      <c r="A90" s="19">
        <v>3</v>
      </c>
      <c r="B90" s="20" t="s">
        <v>9</v>
      </c>
      <c r="C90" s="20" t="s">
        <v>16</v>
      </c>
      <c r="D90" s="20" t="s">
        <v>34</v>
      </c>
    </row>
  </sheetData>
  <sortState ref="B19:G37">
    <sortCondition descending="1" ref="D19:D37"/>
    <sortCondition descending="1" ref="E19:E37"/>
    <sortCondition descending="1" ref="F19:F37"/>
    <sortCondition descending="1" ref="G19:G37"/>
  </sortState>
  <mergeCells count="2">
    <mergeCell ref="B2:E2"/>
    <mergeCell ref="B3:E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opLeftCell="A13" zoomScale="130" zoomScaleNormal="130" workbookViewId="0">
      <selection activeCell="B23" sqref="B23"/>
    </sheetView>
  </sheetViews>
  <sheetFormatPr defaultRowHeight="18.75" x14ac:dyDescent="0.3"/>
  <cols>
    <col min="1" max="1" width="7" style="7" customWidth="1"/>
    <col min="2" max="2" width="16.140625" style="6" customWidth="1"/>
    <col min="3" max="3" width="24.5703125" style="159" bestFit="1" customWidth="1"/>
    <col min="4" max="4" width="4.42578125" style="6" bestFit="1" customWidth="1"/>
    <col min="5" max="5" width="6.140625" style="7" customWidth="1"/>
    <col min="6" max="6" width="12.7109375" style="152" bestFit="1" customWidth="1"/>
    <col min="7" max="16384" width="9.140625" style="6"/>
  </cols>
  <sheetData>
    <row r="1" spans="1:10" s="84" customFormat="1" x14ac:dyDescent="0.3">
      <c r="C1" s="158"/>
      <c r="E1" s="7"/>
      <c r="F1" s="151"/>
    </row>
    <row r="2" spans="1:10" s="84" customFormat="1" x14ac:dyDescent="0.3">
      <c r="A2" s="84" t="str">
        <f>'Titulní strana'!A2:D2</f>
        <v>Název soutěže: Benešovská hvězda</v>
      </c>
      <c r="C2" s="158"/>
      <c r="E2" s="7"/>
      <c r="F2" s="151"/>
    </row>
    <row r="3" spans="1:10" s="84" customFormat="1" x14ac:dyDescent="0.3">
      <c r="A3" s="84" t="str">
        <f>'Titulní strana'!A3:D3</f>
        <v>Datum: 15. 2. 2025</v>
      </c>
      <c r="C3" s="158"/>
      <c r="E3" s="7"/>
      <c r="F3" s="151"/>
    </row>
    <row r="4" spans="1:10" s="84" customFormat="1" x14ac:dyDescent="0.3">
      <c r="A4" s="84" t="str">
        <f>'Titulní strana'!A4:D4</f>
        <v>Pořadatel: TJ Zora Praha</v>
      </c>
      <c r="C4" s="158"/>
      <c r="E4" s="7"/>
      <c r="F4" s="151"/>
    </row>
    <row r="5" spans="1:10" s="84" customFormat="1" x14ac:dyDescent="0.3">
      <c r="A5" s="84" t="str">
        <f>'Titulní strana'!A5:D5</f>
        <v>Hlavní rozhodčí: Tomáš Trnka</v>
      </c>
      <c r="C5" s="158"/>
      <c r="E5" s="7"/>
      <c r="F5" s="151"/>
    </row>
    <row r="6" spans="1:10" s="84" customFormat="1" x14ac:dyDescent="0.3">
      <c r="A6" s="84" t="str">
        <f>'Titulní strana'!A6:D6</f>
        <v>Ředitel soutěže: Barbora Novotná</v>
      </c>
      <c r="C6" s="158"/>
      <c r="E6" s="7"/>
      <c r="F6" s="151"/>
    </row>
    <row r="7" spans="1:10" ht="10.5" customHeight="1" thickBot="1" x14ac:dyDescent="0.35"/>
    <row r="8" spans="1:10" x14ac:dyDescent="0.3">
      <c r="A8" s="30" t="s">
        <v>37</v>
      </c>
      <c r="B8" s="31" t="s">
        <v>38</v>
      </c>
      <c r="C8" s="160" t="s">
        <v>39</v>
      </c>
      <c r="D8" s="31" t="s">
        <v>55</v>
      </c>
      <c r="E8" s="166" t="s">
        <v>40</v>
      </c>
      <c r="F8" s="153" t="s">
        <v>56</v>
      </c>
      <c r="G8" s="106" t="s">
        <v>89</v>
      </c>
      <c r="H8" s="108"/>
      <c r="I8" s="109" t="s">
        <v>58</v>
      </c>
      <c r="J8" s="107"/>
    </row>
    <row r="9" spans="1:10" ht="19.5" thickBot="1" x14ac:dyDescent="0.35">
      <c r="A9" s="12"/>
      <c r="B9" s="16"/>
      <c r="C9" s="161"/>
      <c r="D9" s="16"/>
      <c r="E9" s="167"/>
      <c r="F9" s="154"/>
      <c r="G9" s="110"/>
      <c r="H9" s="111"/>
      <c r="I9" s="112"/>
      <c r="J9" s="113"/>
    </row>
    <row r="10" spans="1:10" x14ac:dyDescent="0.3">
      <c r="A10" s="29">
        <v>1</v>
      </c>
      <c r="B10" s="17" t="s">
        <v>24</v>
      </c>
      <c r="C10" s="162" t="s">
        <v>11</v>
      </c>
      <c r="D10" s="17" t="s">
        <v>25</v>
      </c>
      <c r="E10" s="19" t="s">
        <v>95</v>
      </c>
      <c r="F10" s="155" t="s">
        <v>6</v>
      </c>
      <c r="G10" s="114">
        <v>94.3</v>
      </c>
      <c r="H10" s="115">
        <v>92.4</v>
      </c>
      <c r="I10" s="120">
        <v>92.5</v>
      </c>
      <c r="J10" s="121">
        <v>100.2</v>
      </c>
    </row>
    <row r="11" spans="1:10" x14ac:dyDescent="0.3">
      <c r="A11" s="21">
        <v>2</v>
      </c>
      <c r="B11" s="17" t="s">
        <v>24</v>
      </c>
      <c r="C11" s="162" t="s">
        <v>6</v>
      </c>
      <c r="D11" s="17" t="s">
        <v>26</v>
      </c>
      <c r="E11" s="19" t="s">
        <v>96</v>
      </c>
      <c r="F11" s="155"/>
      <c r="G11" s="116">
        <v>102.2</v>
      </c>
      <c r="H11" s="117">
        <v>99.5</v>
      </c>
      <c r="I11" s="122">
        <v>105.1</v>
      </c>
      <c r="J11" s="123">
        <v>102.8</v>
      </c>
    </row>
    <row r="12" spans="1:10" x14ac:dyDescent="0.3">
      <c r="A12" s="21">
        <v>3</v>
      </c>
      <c r="B12" s="17" t="s">
        <v>24</v>
      </c>
      <c r="C12" s="162" t="s">
        <v>12</v>
      </c>
      <c r="D12" s="17" t="s">
        <v>25</v>
      </c>
      <c r="E12" s="19" t="s">
        <v>95</v>
      </c>
      <c r="F12" s="155" t="s">
        <v>28</v>
      </c>
      <c r="G12" s="116">
        <v>97.9</v>
      </c>
      <c r="H12" s="117">
        <v>88.1</v>
      </c>
      <c r="I12" s="122">
        <v>99.6</v>
      </c>
      <c r="J12" s="123">
        <v>100.3</v>
      </c>
    </row>
    <row r="13" spans="1:10" x14ac:dyDescent="0.3">
      <c r="A13" s="21">
        <v>4</v>
      </c>
      <c r="B13" s="17" t="s">
        <v>24</v>
      </c>
      <c r="C13" s="162" t="s">
        <v>28</v>
      </c>
      <c r="D13" s="17" t="s">
        <v>25</v>
      </c>
      <c r="E13" s="19" t="s">
        <v>96</v>
      </c>
      <c r="F13" s="155"/>
      <c r="G13" s="116">
        <v>86.7</v>
      </c>
      <c r="H13" s="117">
        <v>78.900000000000006</v>
      </c>
      <c r="I13" s="122">
        <v>101.6</v>
      </c>
      <c r="J13" s="123">
        <v>103.2</v>
      </c>
    </row>
    <row r="14" spans="1:10" x14ac:dyDescent="0.3">
      <c r="A14" s="21">
        <v>5</v>
      </c>
      <c r="B14" s="17" t="s">
        <v>24</v>
      </c>
      <c r="C14" s="162" t="s">
        <v>27</v>
      </c>
      <c r="D14" s="17" t="s">
        <v>26</v>
      </c>
      <c r="E14" s="19" t="s">
        <v>95</v>
      </c>
      <c r="F14" s="155"/>
      <c r="G14" s="116">
        <v>69.599999999999994</v>
      </c>
      <c r="H14" s="117">
        <v>66.8</v>
      </c>
      <c r="I14" s="122">
        <v>72.5</v>
      </c>
      <c r="J14" s="123">
        <v>86.7</v>
      </c>
    </row>
    <row r="15" spans="1:10" x14ac:dyDescent="0.3">
      <c r="A15" s="21">
        <v>6</v>
      </c>
      <c r="B15" s="17" t="s">
        <v>24</v>
      </c>
      <c r="C15" s="162" t="s">
        <v>13</v>
      </c>
      <c r="D15" s="17" t="s">
        <v>26</v>
      </c>
      <c r="E15" s="19" t="s">
        <v>95</v>
      </c>
      <c r="F15" s="155" t="s">
        <v>90</v>
      </c>
      <c r="G15" s="116">
        <v>100</v>
      </c>
      <c r="H15" s="117">
        <v>92.1</v>
      </c>
      <c r="I15" s="122">
        <v>104</v>
      </c>
      <c r="J15" s="123">
        <v>100.2</v>
      </c>
    </row>
    <row r="16" spans="1:10" x14ac:dyDescent="0.3">
      <c r="A16" s="21">
        <v>7</v>
      </c>
      <c r="B16" s="17" t="s">
        <v>24</v>
      </c>
      <c r="C16" s="162" t="s">
        <v>90</v>
      </c>
      <c r="D16" s="17" t="s">
        <v>25</v>
      </c>
      <c r="E16" s="19" t="s">
        <v>96</v>
      </c>
      <c r="F16" s="155"/>
      <c r="G16" s="116">
        <v>93.5</v>
      </c>
      <c r="H16" s="117">
        <v>90.5</v>
      </c>
      <c r="I16" s="122">
        <v>103.5</v>
      </c>
      <c r="J16" s="123">
        <v>104.6</v>
      </c>
    </row>
    <row r="17" spans="1:10" x14ac:dyDescent="0.3">
      <c r="A17" s="21">
        <v>8</v>
      </c>
      <c r="B17" s="17" t="s">
        <v>24</v>
      </c>
      <c r="C17" s="162" t="s">
        <v>91</v>
      </c>
      <c r="D17" s="17" t="s">
        <v>32</v>
      </c>
      <c r="E17" s="19" t="s">
        <v>96</v>
      </c>
      <c r="F17" s="155"/>
      <c r="G17" s="116">
        <v>90.3</v>
      </c>
      <c r="H17" s="117">
        <v>87.3</v>
      </c>
      <c r="I17" s="122">
        <v>102.7</v>
      </c>
      <c r="J17" s="123">
        <v>101.2</v>
      </c>
    </row>
    <row r="18" spans="1:10" x14ac:dyDescent="0.3">
      <c r="A18" s="21">
        <v>9</v>
      </c>
      <c r="B18" s="17" t="s">
        <v>24</v>
      </c>
      <c r="C18" s="162" t="s">
        <v>15</v>
      </c>
      <c r="D18" s="17" t="s">
        <v>26</v>
      </c>
      <c r="E18" s="19" t="s">
        <v>96</v>
      </c>
      <c r="F18" s="155"/>
      <c r="G18" s="116">
        <v>95.8</v>
      </c>
      <c r="H18" s="117">
        <v>83.4</v>
      </c>
      <c r="I18" s="122">
        <v>97.1</v>
      </c>
      <c r="J18" s="123">
        <v>95.7</v>
      </c>
    </row>
    <row r="19" spans="1:10" x14ac:dyDescent="0.3">
      <c r="A19" s="21">
        <v>10</v>
      </c>
      <c r="B19" s="17" t="s">
        <v>24</v>
      </c>
      <c r="C19" s="162" t="s">
        <v>70</v>
      </c>
      <c r="D19" s="17" t="s">
        <v>32</v>
      </c>
      <c r="E19" s="19" t="s">
        <v>96</v>
      </c>
      <c r="F19" s="155"/>
      <c r="G19" s="116">
        <v>98.3</v>
      </c>
      <c r="H19" s="117">
        <v>89.5</v>
      </c>
      <c r="I19" s="122">
        <v>100</v>
      </c>
      <c r="J19" s="123">
        <v>96.3</v>
      </c>
    </row>
    <row r="20" spans="1:10" x14ac:dyDescent="0.3">
      <c r="A20" s="21">
        <v>11</v>
      </c>
      <c r="B20" s="17" t="s">
        <v>24</v>
      </c>
      <c r="C20" s="162" t="s">
        <v>29</v>
      </c>
      <c r="D20" s="17" t="s">
        <v>26</v>
      </c>
      <c r="E20" s="19" t="s">
        <v>96</v>
      </c>
      <c r="F20" s="155"/>
      <c r="G20" s="116"/>
      <c r="H20" s="117"/>
      <c r="I20" s="122"/>
      <c r="J20" s="123"/>
    </row>
    <row r="21" spans="1:10" x14ac:dyDescent="0.3">
      <c r="A21" s="21">
        <v>12</v>
      </c>
      <c r="B21" s="17" t="s">
        <v>24</v>
      </c>
      <c r="C21" s="162" t="s">
        <v>31</v>
      </c>
      <c r="D21" s="17" t="s">
        <v>109</v>
      </c>
      <c r="E21" s="19" t="s">
        <v>96</v>
      </c>
      <c r="F21" s="155"/>
      <c r="G21" s="116">
        <v>98</v>
      </c>
      <c r="H21" s="117">
        <v>95.9</v>
      </c>
      <c r="I21" s="122">
        <v>102.4</v>
      </c>
      <c r="J21" s="123">
        <v>102</v>
      </c>
    </row>
    <row r="22" spans="1:10" x14ac:dyDescent="0.3">
      <c r="A22" s="21">
        <v>13</v>
      </c>
      <c r="B22" s="17" t="s">
        <v>79</v>
      </c>
      <c r="C22" s="162" t="s">
        <v>92</v>
      </c>
      <c r="D22" s="17" t="s">
        <v>109</v>
      </c>
      <c r="E22" s="19" t="s">
        <v>95</v>
      </c>
      <c r="F22" s="155"/>
      <c r="G22" s="116">
        <v>88.1</v>
      </c>
      <c r="H22" s="117">
        <v>82.2</v>
      </c>
      <c r="I22" s="122">
        <v>93.4</v>
      </c>
      <c r="J22" s="123">
        <v>101.6</v>
      </c>
    </row>
    <row r="23" spans="1:10" x14ac:dyDescent="0.3">
      <c r="A23" s="21">
        <v>14</v>
      </c>
      <c r="B23" s="17" t="s">
        <v>24</v>
      </c>
      <c r="C23" s="162" t="s">
        <v>93</v>
      </c>
      <c r="D23" s="17" t="s">
        <v>109</v>
      </c>
      <c r="E23" s="19" t="s">
        <v>96</v>
      </c>
      <c r="F23" s="155"/>
      <c r="G23" s="116">
        <v>97.4</v>
      </c>
      <c r="H23" s="117">
        <v>92.6</v>
      </c>
      <c r="I23" s="122">
        <v>92.8</v>
      </c>
      <c r="J23" s="123">
        <v>99.9</v>
      </c>
    </row>
    <row r="24" spans="1:10" x14ac:dyDescent="0.3">
      <c r="A24" s="21">
        <v>15</v>
      </c>
      <c r="B24" s="17" t="s">
        <v>24</v>
      </c>
      <c r="C24" s="162" t="s">
        <v>94</v>
      </c>
      <c r="D24" s="17" t="s">
        <v>109</v>
      </c>
      <c r="E24" s="19" t="s">
        <v>96</v>
      </c>
      <c r="F24" s="155"/>
      <c r="G24" s="116">
        <v>67.7</v>
      </c>
      <c r="H24" s="117">
        <v>83.6</v>
      </c>
      <c r="I24" s="122">
        <v>84.3</v>
      </c>
      <c r="J24" s="123">
        <v>84.7</v>
      </c>
    </row>
    <row r="25" spans="1:10" x14ac:dyDescent="0.3">
      <c r="A25" s="21">
        <v>16</v>
      </c>
      <c r="B25" s="17" t="s">
        <v>24</v>
      </c>
      <c r="C25" s="162" t="s">
        <v>30</v>
      </c>
      <c r="D25" s="17" t="s">
        <v>109</v>
      </c>
      <c r="E25" s="19" t="s">
        <v>96</v>
      </c>
      <c r="F25" s="155"/>
      <c r="G25" s="116">
        <v>62.9</v>
      </c>
      <c r="H25" s="117">
        <v>73.3</v>
      </c>
      <c r="I25" s="122">
        <v>98.1</v>
      </c>
      <c r="J25" s="123">
        <v>89</v>
      </c>
    </row>
    <row r="26" spans="1:10" x14ac:dyDescent="0.3">
      <c r="A26" s="21">
        <v>17</v>
      </c>
      <c r="B26" s="17" t="s">
        <v>79</v>
      </c>
      <c r="C26" s="162" t="s">
        <v>78</v>
      </c>
      <c r="D26" s="17" t="s">
        <v>109</v>
      </c>
      <c r="E26" s="19" t="s">
        <v>96</v>
      </c>
      <c r="F26" s="155"/>
      <c r="G26" s="116">
        <v>95.3</v>
      </c>
      <c r="H26" s="117">
        <v>94.3</v>
      </c>
      <c r="I26" s="122"/>
      <c r="J26" s="123"/>
    </row>
    <row r="27" spans="1:10" x14ac:dyDescent="0.3">
      <c r="A27" s="21">
        <v>18</v>
      </c>
      <c r="B27" s="17" t="s">
        <v>8</v>
      </c>
      <c r="C27" s="162" t="s">
        <v>97</v>
      </c>
      <c r="D27" s="17" t="s">
        <v>25</v>
      </c>
      <c r="E27" s="19" t="s">
        <v>95</v>
      </c>
      <c r="F27" s="155" t="s">
        <v>98</v>
      </c>
      <c r="G27" s="116">
        <v>89.6</v>
      </c>
      <c r="H27" s="117">
        <v>83.8</v>
      </c>
      <c r="I27" s="122">
        <v>84.1</v>
      </c>
      <c r="J27" s="123">
        <v>94.4</v>
      </c>
    </row>
    <row r="28" spans="1:10" x14ac:dyDescent="0.3">
      <c r="A28" s="21">
        <v>19</v>
      </c>
      <c r="B28" s="17" t="s">
        <v>8</v>
      </c>
      <c r="C28" s="162" t="s">
        <v>98</v>
      </c>
      <c r="D28" s="17" t="s">
        <v>32</v>
      </c>
      <c r="E28" s="19" t="s">
        <v>96</v>
      </c>
      <c r="F28" s="155"/>
      <c r="G28" s="116">
        <v>85.4</v>
      </c>
      <c r="H28" s="117">
        <v>79.900000000000006</v>
      </c>
      <c r="I28" s="122">
        <v>80.400000000000006</v>
      </c>
      <c r="J28" s="123">
        <v>79.3</v>
      </c>
    </row>
    <row r="29" spans="1:10" x14ac:dyDescent="0.3">
      <c r="A29" s="21">
        <v>20</v>
      </c>
      <c r="B29" s="17" t="s">
        <v>8</v>
      </c>
      <c r="C29" s="162" t="s">
        <v>35</v>
      </c>
      <c r="D29" s="17" t="s">
        <v>25</v>
      </c>
      <c r="E29" s="19" t="s">
        <v>96</v>
      </c>
      <c r="F29" s="155"/>
      <c r="G29" s="116">
        <v>95.9</v>
      </c>
      <c r="H29" s="117">
        <v>99.6</v>
      </c>
      <c r="I29" s="122">
        <v>100.1</v>
      </c>
      <c r="J29" s="123">
        <v>100.5</v>
      </c>
    </row>
    <row r="30" spans="1:10" x14ac:dyDescent="0.3">
      <c r="A30" s="21">
        <v>21</v>
      </c>
      <c r="B30" s="17" t="s">
        <v>8</v>
      </c>
      <c r="C30" s="162" t="s">
        <v>7</v>
      </c>
      <c r="D30" s="17" t="s">
        <v>32</v>
      </c>
      <c r="E30" s="19" t="s">
        <v>96</v>
      </c>
      <c r="F30" s="155"/>
      <c r="G30" s="116">
        <v>93.9</v>
      </c>
      <c r="H30" s="117">
        <v>92.8</v>
      </c>
      <c r="I30" s="122">
        <v>100.9</v>
      </c>
      <c r="J30" s="123">
        <v>101.4</v>
      </c>
    </row>
    <row r="31" spans="1:10" x14ac:dyDescent="0.3">
      <c r="A31" s="21">
        <v>22</v>
      </c>
      <c r="B31" s="17" t="s">
        <v>8</v>
      </c>
      <c r="C31" s="162" t="s">
        <v>99</v>
      </c>
      <c r="D31" s="17" t="s">
        <v>32</v>
      </c>
      <c r="E31" s="19" t="s">
        <v>96</v>
      </c>
      <c r="F31" s="155"/>
      <c r="G31" s="116">
        <v>85.1</v>
      </c>
      <c r="H31" s="117">
        <v>87.3</v>
      </c>
      <c r="I31" s="122">
        <v>90.8</v>
      </c>
      <c r="J31" s="123">
        <v>96.6</v>
      </c>
    </row>
    <row r="32" spans="1:10" x14ac:dyDescent="0.3">
      <c r="A32" s="21">
        <v>23</v>
      </c>
      <c r="B32" s="17" t="s">
        <v>8</v>
      </c>
      <c r="C32" s="162" t="s">
        <v>100</v>
      </c>
      <c r="D32" s="17" t="s">
        <v>32</v>
      </c>
      <c r="E32" s="19" t="s">
        <v>96</v>
      </c>
      <c r="F32" s="155"/>
      <c r="G32" s="116">
        <v>95</v>
      </c>
      <c r="H32" s="117">
        <v>100.1</v>
      </c>
      <c r="I32" s="122">
        <v>98.4</v>
      </c>
      <c r="J32" s="123">
        <v>102.5</v>
      </c>
    </row>
    <row r="33" spans="1:10" x14ac:dyDescent="0.3">
      <c r="A33" s="21">
        <v>24</v>
      </c>
      <c r="B33" s="17" t="s">
        <v>75</v>
      </c>
      <c r="C33" s="162" t="s">
        <v>76</v>
      </c>
      <c r="D33" s="17" t="s">
        <v>26</v>
      </c>
      <c r="E33" s="19" t="s">
        <v>95</v>
      </c>
      <c r="F33" s="155" t="s">
        <v>72</v>
      </c>
      <c r="G33" s="116">
        <v>69.599999999999994</v>
      </c>
      <c r="H33" s="117">
        <v>67.7</v>
      </c>
      <c r="I33" s="122">
        <v>87.5</v>
      </c>
      <c r="J33" s="123">
        <v>89</v>
      </c>
    </row>
    <row r="34" spans="1:10" x14ac:dyDescent="0.3">
      <c r="A34" s="21">
        <v>25</v>
      </c>
      <c r="B34" s="17" t="s">
        <v>75</v>
      </c>
      <c r="C34" s="162" t="s">
        <v>72</v>
      </c>
      <c r="D34" s="17" t="s">
        <v>26</v>
      </c>
      <c r="E34" s="19" t="s">
        <v>96</v>
      </c>
      <c r="F34" s="155"/>
      <c r="G34" s="116">
        <v>97.5</v>
      </c>
      <c r="H34" s="117">
        <v>93.8</v>
      </c>
      <c r="I34" s="122">
        <v>103</v>
      </c>
      <c r="J34" s="123">
        <v>105.2</v>
      </c>
    </row>
    <row r="35" spans="1:10" x14ac:dyDescent="0.3">
      <c r="A35" s="21">
        <v>26</v>
      </c>
      <c r="B35" s="17" t="s">
        <v>75</v>
      </c>
      <c r="C35" s="162" t="s">
        <v>73</v>
      </c>
      <c r="D35" s="17" t="s">
        <v>26</v>
      </c>
      <c r="E35" s="19" t="s">
        <v>95</v>
      </c>
      <c r="F35" s="155" t="s">
        <v>74</v>
      </c>
      <c r="G35" s="116">
        <v>89.5</v>
      </c>
      <c r="H35" s="117">
        <v>63.8</v>
      </c>
      <c r="I35" s="122">
        <v>93.2</v>
      </c>
      <c r="J35" s="123">
        <v>98.8</v>
      </c>
    </row>
    <row r="36" spans="1:10" x14ac:dyDescent="0.3">
      <c r="A36" s="21">
        <v>27</v>
      </c>
      <c r="B36" s="17" t="s">
        <v>75</v>
      </c>
      <c r="C36" s="162" t="s">
        <v>74</v>
      </c>
      <c r="D36" s="17" t="s">
        <v>32</v>
      </c>
      <c r="E36" s="19" t="s">
        <v>96</v>
      </c>
      <c r="F36" s="155"/>
      <c r="G36" s="116">
        <v>92.4</v>
      </c>
      <c r="H36" s="117">
        <v>97.7</v>
      </c>
      <c r="I36" s="122">
        <v>105</v>
      </c>
      <c r="J36" s="123">
        <v>103.2</v>
      </c>
    </row>
    <row r="37" spans="1:10" x14ac:dyDescent="0.3">
      <c r="A37" s="21">
        <v>28</v>
      </c>
      <c r="B37" s="17" t="s">
        <v>75</v>
      </c>
      <c r="C37" s="162" t="s">
        <v>101</v>
      </c>
      <c r="D37" s="17" t="s">
        <v>32</v>
      </c>
      <c r="E37" s="19" t="s">
        <v>96</v>
      </c>
      <c r="F37" s="155"/>
      <c r="G37" s="116">
        <v>85</v>
      </c>
      <c r="H37" s="117">
        <v>82</v>
      </c>
      <c r="I37" s="122">
        <v>87.2</v>
      </c>
      <c r="J37" s="123">
        <v>94.5</v>
      </c>
    </row>
    <row r="38" spans="1:10" x14ac:dyDescent="0.3">
      <c r="A38" s="21">
        <v>29</v>
      </c>
      <c r="B38" s="17" t="s">
        <v>75</v>
      </c>
      <c r="C38" s="162" t="s">
        <v>102</v>
      </c>
      <c r="D38" s="17" t="s">
        <v>109</v>
      </c>
      <c r="E38" s="19" t="s">
        <v>95</v>
      </c>
      <c r="F38" s="155"/>
      <c r="G38" s="116">
        <v>93.9</v>
      </c>
      <c r="H38" s="117">
        <v>83.8</v>
      </c>
      <c r="I38" s="122">
        <v>94.3</v>
      </c>
      <c r="J38" s="123">
        <v>94.5</v>
      </c>
    </row>
    <row r="39" spans="1:10" x14ac:dyDescent="0.3">
      <c r="A39" s="21">
        <v>30</v>
      </c>
      <c r="B39" s="17" t="s">
        <v>9</v>
      </c>
      <c r="C39" s="162" t="s">
        <v>103</v>
      </c>
      <c r="D39" s="17" t="s">
        <v>26</v>
      </c>
      <c r="E39" s="19" t="s">
        <v>95</v>
      </c>
      <c r="F39" s="155" t="s">
        <v>33</v>
      </c>
      <c r="G39" s="116">
        <v>88.7</v>
      </c>
      <c r="H39" s="117">
        <v>86.5</v>
      </c>
      <c r="I39" s="122">
        <v>100.4</v>
      </c>
      <c r="J39" s="123">
        <v>95</v>
      </c>
    </row>
    <row r="40" spans="1:10" x14ac:dyDescent="0.3">
      <c r="A40" s="21">
        <v>31</v>
      </c>
      <c r="B40" s="17" t="s">
        <v>9</v>
      </c>
      <c r="C40" s="162" t="s">
        <v>33</v>
      </c>
      <c r="D40" s="17" t="s">
        <v>25</v>
      </c>
      <c r="E40" s="19" t="s">
        <v>96</v>
      </c>
      <c r="F40" s="155"/>
      <c r="G40" s="116">
        <v>94.1</v>
      </c>
      <c r="H40" s="117">
        <v>93.5</v>
      </c>
      <c r="I40" s="122">
        <v>104</v>
      </c>
      <c r="J40" s="123">
        <v>99.1</v>
      </c>
    </row>
    <row r="41" spans="1:10" x14ac:dyDescent="0.3">
      <c r="A41" s="21">
        <v>32</v>
      </c>
      <c r="B41" s="17" t="s">
        <v>9</v>
      </c>
      <c r="C41" s="162" t="s">
        <v>10</v>
      </c>
      <c r="D41" s="17" t="s">
        <v>26</v>
      </c>
      <c r="E41" s="19" t="s">
        <v>95</v>
      </c>
      <c r="F41" s="155"/>
      <c r="G41" s="116">
        <v>84.4</v>
      </c>
      <c r="H41" s="117">
        <v>82.9</v>
      </c>
      <c r="I41" s="122">
        <v>103.3</v>
      </c>
      <c r="J41" s="123">
        <v>97</v>
      </c>
    </row>
    <row r="42" spans="1:10" x14ac:dyDescent="0.3">
      <c r="A42" s="21">
        <v>33</v>
      </c>
      <c r="B42" s="17" t="s">
        <v>9</v>
      </c>
      <c r="C42" s="162" t="s">
        <v>16</v>
      </c>
      <c r="D42" s="17" t="s">
        <v>25</v>
      </c>
      <c r="E42" s="19" t="s">
        <v>95</v>
      </c>
      <c r="F42" s="155" t="s">
        <v>34</v>
      </c>
      <c r="G42" s="116">
        <v>100.1</v>
      </c>
      <c r="H42" s="117">
        <v>96.5</v>
      </c>
      <c r="I42" s="122">
        <v>98.9</v>
      </c>
      <c r="J42" s="123">
        <v>102.8</v>
      </c>
    </row>
    <row r="43" spans="1:10" x14ac:dyDescent="0.3">
      <c r="A43" s="21">
        <v>34</v>
      </c>
      <c r="B43" s="17" t="s">
        <v>9</v>
      </c>
      <c r="C43" s="162" t="s">
        <v>34</v>
      </c>
      <c r="D43" s="17" t="s">
        <v>25</v>
      </c>
      <c r="E43" s="19" t="s">
        <v>96</v>
      </c>
      <c r="F43" s="155"/>
      <c r="G43" s="116">
        <v>96.5</v>
      </c>
      <c r="H43" s="117">
        <v>92.1</v>
      </c>
      <c r="I43" s="122">
        <v>98.2</v>
      </c>
      <c r="J43" s="123">
        <v>103</v>
      </c>
    </row>
    <row r="44" spans="1:10" x14ac:dyDescent="0.3">
      <c r="A44" s="21">
        <v>35</v>
      </c>
      <c r="B44" s="17" t="s">
        <v>9</v>
      </c>
      <c r="C44" s="163" t="s">
        <v>104</v>
      </c>
      <c r="D44" s="17" t="s">
        <v>109</v>
      </c>
      <c r="E44" s="19" t="s">
        <v>96</v>
      </c>
      <c r="F44" s="155"/>
      <c r="G44" s="116">
        <v>80.3</v>
      </c>
      <c r="H44" s="117">
        <v>71.900000000000006</v>
      </c>
      <c r="I44" s="122">
        <v>79.2</v>
      </c>
      <c r="J44" s="123">
        <v>92.2</v>
      </c>
    </row>
    <row r="45" spans="1:10" x14ac:dyDescent="0.3">
      <c r="A45" s="21">
        <v>36</v>
      </c>
      <c r="B45" s="17" t="s">
        <v>4</v>
      </c>
      <c r="C45" s="162" t="s">
        <v>14</v>
      </c>
      <c r="D45" s="17" t="s">
        <v>26</v>
      </c>
      <c r="E45" s="19" t="s">
        <v>95</v>
      </c>
      <c r="F45" s="155" t="s">
        <v>5</v>
      </c>
      <c r="G45" s="116">
        <v>94.1</v>
      </c>
      <c r="H45" s="117">
        <v>81.7</v>
      </c>
      <c r="I45" s="122">
        <v>90.2</v>
      </c>
      <c r="J45" s="123">
        <v>88.1</v>
      </c>
    </row>
    <row r="46" spans="1:10" x14ac:dyDescent="0.3">
      <c r="A46" s="21">
        <v>37</v>
      </c>
      <c r="B46" s="17" t="s">
        <v>4</v>
      </c>
      <c r="C46" s="162" t="s">
        <v>5</v>
      </c>
      <c r="D46" s="17" t="s">
        <v>25</v>
      </c>
      <c r="E46" s="19" t="s">
        <v>96</v>
      </c>
      <c r="F46" s="155"/>
      <c r="G46" s="116">
        <v>103.2</v>
      </c>
      <c r="H46" s="117">
        <v>98.1</v>
      </c>
      <c r="I46" s="122">
        <v>104.7</v>
      </c>
      <c r="J46" s="123">
        <v>102.7</v>
      </c>
    </row>
    <row r="47" spans="1:10" x14ac:dyDescent="0.3">
      <c r="A47" s="21">
        <v>38</v>
      </c>
      <c r="B47" s="17" t="s">
        <v>4</v>
      </c>
      <c r="C47" s="162" t="s">
        <v>36</v>
      </c>
      <c r="D47" s="17" t="s">
        <v>25</v>
      </c>
      <c r="E47" s="19" t="s">
        <v>96</v>
      </c>
      <c r="F47" s="155"/>
      <c r="G47" s="116"/>
      <c r="H47" s="117"/>
      <c r="I47" s="122"/>
      <c r="J47" s="123"/>
    </row>
    <row r="48" spans="1:10" x14ac:dyDescent="0.3">
      <c r="A48" s="21">
        <v>39</v>
      </c>
      <c r="B48" s="17" t="s">
        <v>9</v>
      </c>
      <c r="C48" s="164" t="s">
        <v>110</v>
      </c>
      <c r="D48" s="27" t="s">
        <v>32</v>
      </c>
      <c r="E48" s="19" t="s">
        <v>96</v>
      </c>
      <c r="F48" s="155"/>
      <c r="G48" s="116">
        <v>98.9</v>
      </c>
      <c r="H48" s="117">
        <v>99.9</v>
      </c>
      <c r="I48" s="122">
        <v>104.9</v>
      </c>
      <c r="J48" s="123">
        <v>102.8</v>
      </c>
    </row>
    <row r="49" spans="1:10" x14ac:dyDescent="0.3">
      <c r="A49" s="21">
        <v>40</v>
      </c>
      <c r="B49" s="17" t="s">
        <v>79</v>
      </c>
      <c r="C49" s="164" t="s">
        <v>111</v>
      </c>
      <c r="D49" s="27" t="s">
        <v>109</v>
      </c>
      <c r="E49" s="19" t="s">
        <v>96</v>
      </c>
      <c r="F49" s="155"/>
      <c r="G49" s="116">
        <v>39.9</v>
      </c>
      <c r="H49" s="117">
        <v>80.599999999999994</v>
      </c>
      <c r="I49" s="122"/>
      <c r="J49" s="123"/>
    </row>
    <row r="50" spans="1:10" x14ac:dyDescent="0.3">
      <c r="A50" s="21">
        <v>41</v>
      </c>
      <c r="B50" s="17" t="s">
        <v>79</v>
      </c>
      <c r="C50" s="164" t="s">
        <v>114</v>
      </c>
      <c r="D50" s="27" t="s">
        <v>109</v>
      </c>
      <c r="E50" s="19" t="s">
        <v>96</v>
      </c>
      <c r="F50" s="155"/>
      <c r="G50" s="116">
        <v>62.1</v>
      </c>
      <c r="H50" s="117">
        <v>91.6</v>
      </c>
      <c r="I50" s="122"/>
      <c r="J50" s="123"/>
    </row>
    <row r="51" spans="1:10" x14ac:dyDescent="0.3">
      <c r="A51" s="21">
        <v>42</v>
      </c>
      <c r="B51" s="17" t="s">
        <v>24</v>
      </c>
      <c r="C51" s="164" t="s">
        <v>112</v>
      </c>
      <c r="D51" s="27" t="s">
        <v>109</v>
      </c>
      <c r="E51" s="19" t="s">
        <v>95</v>
      </c>
      <c r="F51" s="155"/>
      <c r="G51" s="116">
        <v>91.3</v>
      </c>
      <c r="H51" s="117">
        <v>90.7</v>
      </c>
      <c r="I51" s="122"/>
      <c r="J51" s="123"/>
    </row>
    <row r="52" spans="1:10" x14ac:dyDescent="0.3">
      <c r="A52" s="21">
        <v>43</v>
      </c>
      <c r="B52" s="17" t="s">
        <v>79</v>
      </c>
      <c r="C52" s="164" t="s">
        <v>113</v>
      </c>
      <c r="D52" s="27" t="s">
        <v>109</v>
      </c>
      <c r="E52" s="19" t="s">
        <v>96</v>
      </c>
      <c r="F52" s="155"/>
      <c r="G52" s="116">
        <v>77.3</v>
      </c>
      <c r="H52" s="117">
        <v>91.6</v>
      </c>
      <c r="I52" s="122"/>
      <c r="J52" s="123"/>
    </row>
    <row r="53" spans="1:10" x14ac:dyDescent="0.3">
      <c r="A53" s="21">
        <v>44</v>
      </c>
      <c r="B53" s="17"/>
      <c r="C53" s="164"/>
      <c r="D53" s="27"/>
      <c r="E53" s="19"/>
      <c r="F53" s="155"/>
      <c r="G53" s="116"/>
      <c r="H53" s="117"/>
      <c r="I53" s="122"/>
      <c r="J53" s="123"/>
    </row>
    <row r="54" spans="1:10" x14ac:dyDescent="0.3">
      <c r="A54" s="21">
        <v>45</v>
      </c>
      <c r="B54" s="17"/>
      <c r="C54" s="164"/>
      <c r="D54" s="27"/>
      <c r="E54" s="19"/>
      <c r="F54" s="155"/>
      <c r="G54" s="116"/>
      <c r="H54" s="117"/>
      <c r="I54" s="122"/>
      <c r="J54" s="123"/>
    </row>
    <row r="55" spans="1:10" x14ac:dyDescent="0.3">
      <c r="A55" s="21">
        <v>46</v>
      </c>
      <c r="B55" s="27"/>
      <c r="C55" s="164"/>
      <c r="D55" s="27"/>
      <c r="E55" s="87"/>
      <c r="F55" s="156"/>
      <c r="G55" s="116"/>
      <c r="H55" s="117"/>
      <c r="I55" s="122"/>
      <c r="J55" s="123"/>
    </row>
    <row r="56" spans="1:10" x14ac:dyDescent="0.3">
      <c r="A56" s="21">
        <v>47</v>
      </c>
      <c r="B56" s="27"/>
      <c r="C56" s="164"/>
      <c r="D56" s="27"/>
      <c r="E56" s="87"/>
      <c r="F56" s="156"/>
      <c r="G56" s="116"/>
      <c r="H56" s="117"/>
      <c r="I56" s="122"/>
      <c r="J56" s="123"/>
    </row>
    <row r="57" spans="1:10" x14ac:dyDescent="0.3">
      <c r="A57" s="21">
        <v>48</v>
      </c>
      <c r="B57" s="27"/>
      <c r="C57" s="164"/>
      <c r="D57" s="27"/>
      <c r="E57" s="87"/>
      <c r="F57" s="156"/>
      <c r="G57" s="116"/>
      <c r="H57" s="117"/>
      <c r="I57" s="122"/>
      <c r="J57" s="123"/>
    </row>
    <row r="58" spans="1:10" x14ac:dyDescent="0.3">
      <c r="A58" s="21">
        <v>49</v>
      </c>
      <c r="B58" s="27"/>
      <c r="C58" s="164"/>
      <c r="D58" s="27"/>
      <c r="E58" s="87"/>
      <c r="F58" s="156"/>
      <c r="G58" s="116"/>
      <c r="H58" s="117"/>
      <c r="I58" s="122"/>
      <c r="J58" s="123"/>
    </row>
    <row r="59" spans="1:10" ht="19.5" thickBot="1" x14ac:dyDescent="0.35">
      <c r="A59" s="22">
        <v>50</v>
      </c>
      <c r="B59" s="28"/>
      <c r="C59" s="165"/>
      <c r="D59" s="28"/>
      <c r="E59" s="96"/>
      <c r="F59" s="157"/>
      <c r="G59" s="118"/>
      <c r="H59" s="119"/>
      <c r="I59" s="124"/>
      <c r="J59" s="125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&amp;Lstrana &amp;P / &amp;N - &amp;A&amp;R&amp;F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zoomScale="115" zoomScaleNormal="115" workbookViewId="0">
      <selection activeCell="A20" sqref="A20"/>
    </sheetView>
  </sheetViews>
  <sheetFormatPr defaultColWidth="10.140625" defaultRowHeight="14.25" x14ac:dyDescent="0.2"/>
  <cols>
    <col min="1" max="3" width="18.5703125" style="2" customWidth="1"/>
    <col min="4" max="4" width="19.5703125" style="2" customWidth="1"/>
    <col min="5" max="5" width="14.28515625" style="2" bestFit="1" customWidth="1"/>
    <col min="6" max="16384" width="10.140625" style="2"/>
  </cols>
  <sheetData>
    <row r="1" spans="1:5" ht="18" x14ac:dyDescent="0.25">
      <c r="A1" s="182"/>
      <c r="B1" s="182"/>
      <c r="C1" s="182"/>
      <c r="D1" s="182"/>
      <c r="E1" s="1"/>
    </row>
    <row r="2" spans="1:5" ht="23.25" x14ac:dyDescent="0.25">
      <c r="A2" s="174" t="s">
        <v>17</v>
      </c>
      <c r="B2" s="174"/>
      <c r="C2" s="174"/>
      <c r="D2" s="174"/>
      <c r="E2" s="1"/>
    </row>
    <row r="3" spans="1:5" ht="18" x14ac:dyDescent="0.25">
      <c r="A3" s="175" t="s">
        <v>88</v>
      </c>
      <c r="B3" s="176"/>
      <c r="C3" s="176"/>
      <c r="D3" s="176"/>
      <c r="E3" s="3"/>
    </row>
    <row r="4" spans="1:5" ht="18" x14ac:dyDescent="0.25">
      <c r="A4" s="175" t="s">
        <v>18</v>
      </c>
      <c r="B4" s="176"/>
      <c r="C4" s="176"/>
      <c r="D4" s="176"/>
      <c r="E4" s="1"/>
    </row>
    <row r="5" spans="1:5" ht="18" x14ac:dyDescent="0.25">
      <c r="A5" s="175" t="s">
        <v>19</v>
      </c>
      <c r="B5" s="176"/>
      <c r="C5" s="176"/>
      <c r="D5" s="176"/>
      <c r="E5" s="1"/>
    </row>
    <row r="6" spans="1:5" ht="18" x14ac:dyDescent="0.25">
      <c r="A6" s="175" t="s">
        <v>20</v>
      </c>
      <c r="B6" s="176"/>
      <c r="C6" s="176"/>
      <c r="D6" s="176"/>
      <c r="E6" s="1"/>
    </row>
    <row r="7" spans="1:5" ht="18" x14ac:dyDescent="0.25">
      <c r="A7" s="181"/>
      <c r="B7" s="182"/>
      <c r="C7" s="182"/>
      <c r="D7" s="182"/>
      <c r="E7" s="1"/>
    </row>
    <row r="8" spans="1:5" ht="20.25" x14ac:dyDescent="0.25">
      <c r="A8" s="183" t="s">
        <v>21</v>
      </c>
      <c r="B8" s="184"/>
      <c r="C8" s="184"/>
      <c r="D8" s="184"/>
      <c r="E8" s="138"/>
    </row>
    <row r="9" spans="1:5" ht="15" x14ac:dyDescent="0.25">
      <c r="A9" s="5" t="s">
        <v>1</v>
      </c>
      <c r="B9" s="5" t="s">
        <v>0</v>
      </c>
      <c r="C9" s="5" t="s">
        <v>2</v>
      </c>
      <c r="D9" s="5" t="s">
        <v>3</v>
      </c>
      <c r="E9" s="141" t="s">
        <v>105</v>
      </c>
    </row>
    <row r="10" spans="1:5" ht="18" x14ac:dyDescent="0.25">
      <c r="A10" s="1"/>
      <c r="B10" s="1"/>
      <c r="C10" s="1"/>
      <c r="D10" s="1"/>
      <c r="E10" s="1"/>
    </row>
    <row r="12" spans="1:5" ht="20.25" x14ac:dyDescent="0.2">
      <c r="A12" s="177" t="s">
        <v>22</v>
      </c>
      <c r="B12" s="178"/>
      <c r="C12" s="178"/>
      <c r="D12" s="178"/>
      <c r="E12" s="139"/>
    </row>
    <row r="13" spans="1:5" ht="15" x14ac:dyDescent="0.25">
      <c r="A13" s="34" t="s">
        <v>1</v>
      </c>
      <c r="B13" s="34" t="s">
        <v>0</v>
      </c>
      <c r="C13" s="34" t="s">
        <v>2</v>
      </c>
      <c r="D13" s="34" t="s">
        <v>3</v>
      </c>
      <c r="E13" s="142" t="s">
        <v>105</v>
      </c>
    </row>
    <row r="16" spans="1:5" ht="20.25" x14ac:dyDescent="0.25">
      <c r="A16" s="179" t="s">
        <v>23</v>
      </c>
      <c r="B16" s="180"/>
      <c r="C16" s="180"/>
      <c r="D16" s="180"/>
      <c r="E16" s="140"/>
    </row>
    <row r="17" spans="1:5" ht="15" x14ac:dyDescent="0.25">
      <c r="A17" s="35" t="s">
        <v>1</v>
      </c>
      <c r="B17" s="35" t="s">
        <v>0</v>
      </c>
      <c r="C17" s="4"/>
      <c r="D17" s="35" t="s">
        <v>3</v>
      </c>
      <c r="E17" s="143" t="s">
        <v>105</v>
      </c>
    </row>
    <row r="19" spans="1:5" x14ac:dyDescent="0.2">
      <c r="A19" s="2" t="s">
        <v>118</v>
      </c>
    </row>
    <row r="20" spans="1:5" x14ac:dyDescent="0.2">
      <c r="A20" s="2" t="s">
        <v>118</v>
      </c>
    </row>
    <row r="21" spans="1:5" ht="15" x14ac:dyDescent="0.25">
      <c r="A21" s="43" t="s">
        <v>64</v>
      </c>
    </row>
    <row r="22" spans="1:5" ht="15" x14ac:dyDescent="0.25">
      <c r="A22" s="43" t="s">
        <v>119</v>
      </c>
    </row>
    <row r="23" spans="1:5" ht="15" x14ac:dyDescent="0.25">
      <c r="A23" s="43" t="s">
        <v>69</v>
      </c>
    </row>
    <row r="24" spans="1:5" ht="15" x14ac:dyDescent="0.25">
      <c r="A24" s="43" t="s">
        <v>115</v>
      </c>
    </row>
  </sheetData>
  <mergeCells count="10">
    <mergeCell ref="A12:D12"/>
    <mergeCell ref="A16:D16"/>
    <mergeCell ref="A7:D7"/>
    <mergeCell ref="A8:D8"/>
    <mergeCell ref="A1:D1"/>
    <mergeCell ref="A2:D2"/>
    <mergeCell ref="A3:D3"/>
    <mergeCell ref="A4:D4"/>
    <mergeCell ref="A5:D5"/>
    <mergeCell ref="A6:D6"/>
  </mergeCells>
  <hyperlinks>
    <hyperlink ref="A9" location="'Pistol - ženy'!A1" display="Ženy"/>
    <hyperlink ref="B9" location="'Pistol - muži'!Názvy_tisku" display="Muži"/>
    <hyperlink ref="C9" location="'Pistol - ostatní'!A1" display="Ostatní"/>
    <hyperlink ref="D9" location="'Pistol - dvojice'!A1" display="Dvojice"/>
    <hyperlink ref="B13" location="'Puška - muži'!A1" display="Muži"/>
    <hyperlink ref="C13" location="'Puška - ostatní'!A1" display="Ostatní"/>
    <hyperlink ref="D13" location="'Puška - dvojice'!A1" display="Dvojice"/>
    <hyperlink ref="A17" location="'NEJ - ženy'!A1" display="Ženy"/>
    <hyperlink ref="B17" location="'NEJ - muži'!A1" display="Muži"/>
    <hyperlink ref="D17" location="'NEJ - dvojice'!A1" display="Dvojice"/>
    <hyperlink ref="A13" location="'Puška - žemy'!A1" display="Ženy"/>
    <hyperlink ref="A21" location="ZÁVODNÍCI!A1" display="Seznam závodníků"/>
    <hyperlink ref="A22" location="'SL pistol'!A1" display="Startovní listina pistol"/>
    <hyperlink ref="A23" location="'SL - puška'!A1" display="startovní listina puška"/>
    <hyperlink ref="E9" location="'Pistol - ALL'!A1" display="ALL"/>
    <hyperlink ref="E13" location="'Puška - ALL'!A1" display="ALL"/>
    <hyperlink ref="E17" location="'NEJ - ALL'!A1" display="ALL"/>
    <hyperlink ref="A24" location="MEDAILE!A1" display="Startovní listina puška"/>
  </hyperlinks>
  <pageMargins left="0.23622047244094491" right="0.23622047244094491" top="0.74803149606299213" bottom="0.74803149606299213" header="0.31496062992125984" footer="0.31496062992125984"/>
  <pageSetup paperSize="9" orientation="portrait" verticalDpi="0" r:id="rId1"/>
  <headerFooter>
    <oddFooter>&amp;Lstrana &amp;P / &amp;N - &amp;A&amp;R&amp;F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zoomScale="170" zoomScaleNormal="170" workbookViewId="0">
      <pane xSplit="3" ySplit="9" topLeftCell="D10" activePane="bottomRight" state="frozen"/>
      <selection activeCell="L12" sqref="L12"/>
      <selection pane="topRight" activeCell="L12" sqref="L12"/>
      <selection pane="bottomLeft" activeCell="L12" sqref="L12"/>
      <selection pane="bottomRight" activeCell="H20" sqref="A10:H20"/>
    </sheetView>
  </sheetViews>
  <sheetFormatPr defaultRowHeight="15" x14ac:dyDescent="0.25"/>
  <cols>
    <col min="1" max="1" width="6.85546875" style="9" customWidth="1"/>
    <col min="2" max="2" width="17.28515625" style="11" customWidth="1"/>
    <col min="3" max="3" width="19" style="11" bestFit="1" customWidth="1"/>
    <col min="4" max="4" width="5" customWidth="1"/>
    <col min="5" max="5" width="4.7109375" style="9" bestFit="1" customWidth="1"/>
    <col min="6" max="6" width="6.28515625" customWidth="1"/>
    <col min="7" max="7" width="6" customWidth="1"/>
    <col min="8" max="8" width="7.42578125" customWidth="1"/>
    <col min="9" max="9" width="6.85546875" customWidth="1"/>
    <col min="10" max="10" width="8.5703125" customWidth="1"/>
  </cols>
  <sheetData>
    <row r="1" spans="1:10" ht="3.75" customHeight="1" x14ac:dyDescent="0.25"/>
    <row r="2" spans="1:10" x14ac:dyDescent="0.25">
      <c r="A2" s="11" t="str">
        <f>'Titulní strana'!A2:E2</f>
        <v>Název soutěže: Benešovská hvězda</v>
      </c>
    </row>
    <row r="3" spans="1:10" x14ac:dyDescent="0.25">
      <c r="A3" s="11" t="str">
        <f>'Titulní strana'!A3:E3</f>
        <v>Datum: 15. 2. 2025</v>
      </c>
    </row>
    <row r="4" spans="1:10" ht="4.5" customHeight="1" x14ac:dyDescent="0.25"/>
    <row r="5" spans="1:10" ht="12" customHeight="1" x14ac:dyDescent="0.25">
      <c r="A5" s="10" t="s">
        <v>41</v>
      </c>
      <c r="B5" s="13"/>
      <c r="C5" s="13" t="s">
        <v>60</v>
      </c>
      <c r="D5" s="8"/>
      <c r="E5" s="10"/>
    </row>
    <row r="6" spans="1:10" ht="4.5" customHeight="1" x14ac:dyDescent="0.25"/>
    <row r="7" spans="1:10" x14ac:dyDescent="0.25">
      <c r="A7" s="26" t="s">
        <v>43</v>
      </c>
    </row>
    <row r="8" spans="1:10" ht="4.5" customHeight="1" thickBot="1" x14ac:dyDescent="0.3"/>
    <row r="9" spans="1:10" s="15" customFormat="1" ht="12.75" thickBot="1" x14ac:dyDescent="0.25">
      <c r="A9" s="100" t="s">
        <v>44</v>
      </c>
      <c r="B9" s="101" t="s">
        <v>45</v>
      </c>
      <c r="C9" s="101" t="s">
        <v>46</v>
      </c>
      <c r="D9" s="102" t="s">
        <v>47</v>
      </c>
      <c r="E9" s="146" t="s">
        <v>40</v>
      </c>
      <c r="F9" s="102" t="s">
        <v>49</v>
      </c>
      <c r="G9" s="102" t="s">
        <v>50</v>
      </c>
      <c r="H9" s="104" t="s">
        <v>51</v>
      </c>
      <c r="I9" s="102" t="s">
        <v>80</v>
      </c>
      <c r="J9" s="105" t="s">
        <v>80</v>
      </c>
    </row>
    <row r="10" spans="1:10" x14ac:dyDescent="0.25">
      <c r="A10" s="132">
        <v>1</v>
      </c>
      <c r="B10" s="133" t="str">
        <f>ZÁVODNÍCI!B42</f>
        <v>ASK Lovosice</v>
      </c>
      <c r="C10" s="133" t="str">
        <f>ZÁVODNÍCI!C42</f>
        <v>Šourková Irena</v>
      </c>
      <c r="D10" s="133" t="str">
        <f>ZÁVODNÍCI!D42</f>
        <v>B1</v>
      </c>
      <c r="E10" s="145" t="str">
        <f>ZÁVODNÍCI!E42</f>
        <v>Ž</v>
      </c>
      <c r="F10" s="134">
        <f>ZÁVODNÍCI!G42</f>
        <v>100.1</v>
      </c>
      <c r="G10" s="134">
        <f>ZÁVODNÍCI!H42</f>
        <v>96.5</v>
      </c>
      <c r="H10" s="135">
        <f t="shared" ref="H10:H20" si="0">F10+G10</f>
        <v>196.6</v>
      </c>
      <c r="I10" s="136"/>
      <c r="J10" s="99" t="s">
        <v>81</v>
      </c>
    </row>
    <row r="11" spans="1:10" x14ac:dyDescent="0.25">
      <c r="A11" s="21">
        <v>2</v>
      </c>
      <c r="B11" s="20" t="str">
        <f>ZÁVODNÍCI!B15</f>
        <v>TJ Zora Praha</v>
      </c>
      <c r="C11" s="20" t="str">
        <f>ZÁVODNÍCI!C15</f>
        <v>Policarová Martina</v>
      </c>
      <c r="D11" s="20" t="str">
        <f>ZÁVODNÍCI!D15</f>
        <v>B3</v>
      </c>
      <c r="E11" s="19" t="str">
        <f>ZÁVODNÍCI!E15</f>
        <v>Ž</v>
      </c>
      <c r="F11" s="42">
        <f>ZÁVODNÍCI!G15</f>
        <v>100</v>
      </c>
      <c r="G11" s="42">
        <f>ZÁVODNÍCI!H15</f>
        <v>92.1</v>
      </c>
      <c r="H11" s="79">
        <f t="shared" si="0"/>
        <v>192.1</v>
      </c>
      <c r="I11" s="24">
        <f>H11-H10</f>
        <v>-4.5</v>
      </c>
      <c r="J11" s="32">
        <f t="shared" ref="J11:J17" si="1">H11-$H$10</f>
        <v>-4.5</v>
      </c>
    </row>
    <row r="12" spans="1:10" x14ac:dyDescent="0.25">
      <c r="A12" s="21">
        <v>3</v>
      </c>
      <c r="B12" s="20" t="str">
        <f>ZÁVODNÍCI!B10</f>
        <v>TJ Zora Praha</v>
      </c>
      <c r="C12" s="20" t="str">
        <f>ZÁVODNÍCI!C10</f>
        <v>Pechová Eva</v>
      </c>
      <c r="D12" s="20" t="str">
        <f>ZÁVODNÍCI!D10</f>
        <v>B1</v>
      </c>
      <c r="E12" s="19" t="str">
        <f>ZÁVODNÍCI!E10</f>
        <v>Ž</v>
      </c>
      <c r="F12" s="42">
        <f>ZÁVODNÍCI!G10</f>
        <v>94.3</v>
      </c>
      <c r="G12" s="42">
        <f>ZÁVODNÍCI!H10</f>
        <v>92.4</v>
      </c>
      <c r="H12" s="79">
        <f t="shared" si="0"/>
        <v>186.7</v>
      </c>
      <c r="I12" s="24">
        <f t="shared" ref="I12:I17" si="2">H12-H11</f>
        <v>-5.4000000000000057</v>
      </c>
      <c r="J12" s="32">
        <f t="shared" si="1"/>
        <v>-9.9000000000000057</v>
      </c>
    </row>
    <row r="13" spans="1:10" x14ac:dyDescent="0.25">
      <c r="A13" s="21">
        <v>4</v>
      </c>
      <c r="B13" s="20" t="str">
        <f>ZÁVODNÍCI!B12</f>
        <v>TJ Zora Praha</v>
      </c>
      <c r="C13" s="20" t="str">
        <f>ZÁVODNÍCI!C12</f>
        <v>Duchoňová Zuzana</v>
      </c>
      <c r="D13" s="20" t="str">
        <f>ZÁVODNÍCI!D12</f>
        <v>B1</v>
      </c>
      <c r="E13" s="19" t="str">
        <f>ZÁVODNÍCI!E12</f>
        <v>Ž</v>
      </c>
      <c r="F13" s="42">
        <f>ZÁVODNÍCI!G12</f>
        <v>97.9</v>
      </c>
      <c r="G13" s="42">
        <f>ZÁVODNÍCI!H12</f>
        <v>88.1</v>
      </c>
      <c r="H13" s="79">
        <f t="shared" si="0"/>
        <v>186</v>
      </c>
      <c r="I13" s="24">
        <f t="shared" si="2"/>
        <v>-0.69999999999998863</v>
      </c>
      <c r="J13" s="32">
        <f t="shared" si="1"/>
        <v>-10.599999999999994</v>
      </c>
    </row>
    <row r="14" spans="1:10" x14ac:dyDescent="0.25">
      <c r="A14" s="21">
        <v>5</v>
      </c>
      <c r="B14" s="20" t="str">
        <f>ZÁVODNÍCI!B45</f>
        <v>SK Handicap Zlín</v>
      </c>
      <c r="C14" s="20" t="str">
        <f>ZÁVODNÍCI!C45</f>
        <v>Hradilová Helena</v>
      </c>
      <c r="D14" s="20" t="str">
        <f>ZÁVODNÍCI!D45</f>
        <v>B3</v>
      </c>
      <c r="E14" s="19" t="str">
        <f>ZÁVODNÍCI!E45</f>
        <v>Ž</v>
      </c>
      <c r="F14" s="42">
        <f>ZÁVODNÍCI!G45</f>
        <v>94.1</v>
      </c>
      <c r="G14" s="42">
        <f>ZÁVODNÍCI!H45</f>
        <v>81.7</v>
      </c>
      <c r="H14" s="79">
        <f t="shared" si="0"/>
        <v>175.8</v>
      </c>
      <c r="I14" s="24">
        <f t="shared" si="2"/>
        <v>-10.199999999999989</v>
      </c>
      <c r="J14" s="32">
        <f t="shared" si="1"/>
        <v>-20.799999999999983</v>
      </c>
    </row>
    <row r="15" spans="1:10" x14ac:dyDescent="0.25">
      <c r="A15" s="21">
        <v>6</v>
      </c>
      <c r="B15" s="20" t="str">
        <f>ZÁVODNÍCI!B39</f>
        <v>ASK Lovosice</v>
      </c>
      <c r="C15" s="20" t="str">
        <f>ZÁVODNÍCI!C39</f>
        <v>Petrášová Hana</v>
      </c>
      <c r="D15" s="20" t="str">
        <f>ZÁVODNÍCI!D39</f>
        <v>B3</v>
      </c>
      <c r="E15" s="19" t="str">
        <f>ZÁVODNÍCI!E39</f>
        <v>Ž</v>
      </c>
      <c r="F15" s="42">
        <f>ZÁVODNÍCI!G39</f>
        <v>88.7</v>
      </c>
      <c r="G15" s="42">
        <f>ZÁVODNÍCI!H39</f>
        <v>86.5</v>
      </c>
      <c r="H15" s="79">
        <f t="shared" si="0"/>
        <v>175.2</v>
      </c>
      <c r="I15" s="24">
        <f t="shared" si="2"/>
        <v>-0.60000000000002274</v>
      </c>
      <c r="J15" s="32">
        <f t="shared" si="1"/>
        <v>-21.400000000000006</v>
      </c>
    </row>
    <row r="16" spans="1:10" x14ac:dyDescent="0.25">
      <c r="A16" s="21">
        <v>7</v>
      </c>
      <c r="B16" s="20" t="str">
        <f>ZÁVODNÍCI!B27</f>
        <v>Tandem Brno</v>
      </c>
      <c r="C16" s="20" t="str">
        <f>ZÁVODNÍCI!C27</f>
        <v>Stanieková Dana</v>
      </c>
      <c r="D16" s="20" t="str">
        <f>ZÁVODNÍCI!D27</f>
        <v>B1</v>
      </c>
      <c r="E16" s="19" t="str">
        <f>ZÁVODNÍCI!E27</f>
        <v>Ž</v>
      </c>
      <c r="F16" s="42">
        <f>ZÁVODNÍCI!G27</f>
        <v>89.6</v>
      </c>
      <c r="G16" s="42">
        <f>ZÁVODNÍCI!H27</f>
        <v>83.8</v>
      </c>
      <c r="H16" s="79">
        <f t="shared" si="0"/>
        <v>173.39999999999998</v>
      </c>
      <c r="I16" s="24">
        <f t="shared" si="2"/>
        <v>-1.8000000000000114</v>
      </c>
      <c r="J16" s="32">
        <f t="shared" si="1"/>
        <v>-23.200000000000017</v>
      </c>
    </row>
    <row r="17" spans="1:10" x14ac:dyDescent="0.25">
      <c r="A17" s="21">
        <v>8</v>
      </c>
      <c r="B17" s="20" t="str">
        <f>ZÁVODNÍCI!B41</f>
        <v>ASK Lovosice</v>
      </c>
      <c r="C17" s="20" t="str">
        <f>ZÁVODNÍCI!C41</f>
        <v>Šamajová Kamila</v>
      </c>
      <c r="D17" s="20" t="str">
        <f>ZÁVODNÍCI!D41</f>
        <v>B3</v>
      </c>
      <c r="E17" s="19" t="str">
        <f>ZÁVODNÍCI!E41</f>
        <v>Ž</v>
      </c>
      <c r="F17" s="42">
        <f>ZÁVODNÍCI!G41</f>
        <v>84.4</v>
      </c>
      <c r="G17" s="42">
        <f>ZÁVODNÍCI!H41</f>
        <v>82.9</v>
      </c>
      <c r="H17" s="79">
        <f t="shared" si="0"/>
        <v>167.3</v>
      </c>
      <c r="I17" s="24">
        <f t="shared" si="2"/>
        <v>-6.0999999999999659</v>
      </c>
      <c r="J17" s="32">
        <f t="shared" si="1"/>
        <v>-29.299999999999983</v>
      </c>
    </row>
    <row r="18" spans="1:10" x14ac:dyDescent="0.25">
      <c r="A18" s="21">
        <v>9</v>
      </c>
      <c r="B18" s="20" t="str">
        <f>ZÁVODNÍCI!B35</f>
        <v>Slavia Praha - OZP</v>
      </c>
      <c r="C18" s="20" t="str">
        <f>ZÁVODNÍCI!C35</f>
        <v>Macháčková Věra</v>
      </c>
      <c r="D18" s="20" t="str">
        <f>ZÁVODNÍCI!D35</f>
        <v>B3</v>
      </c>
      <c r="E18" s="19" t="str">
        <f>ZÁVODNÍCI!E35</f>
        <v>Ž</v>
      </c>
      <c r="F18" s="42">
        <f>ZÁVODNÍCI!G35</f>
        <v>89.5</v>
      </c>
      <c r="G18" s="42">
        <f>ZÁVODNÍCI!H35</f>
        <v>63.8</v>
      </c>
      <c r="H18" s="79">
        <f t="shared" si="0"/>
        <v>153.30000000000001</v>
      </c>
      <c r="I18" s="24">
        <f t="shared" ref="I18:I20" si="3">H18-H17</f>
        <v>-14</v>
      </c>
      <c r="J18" s="32">
        <f t="shared" ref="J18:J20" si="4">H18-$H$10</f>
        <v>-43.299999999999983</v>
      </c>
    </row>
    <row r="19" spans="1:10" x14ac:dyDescent="0.25">
      <c r="A19" s="21">
        <v>10</v>
      </c>
      <c r="B19" s="20" t="str">
        <f>ZÁVODNÍCI!B33</f>
        <v>Slavia Praha - OZP</v>
      </c>
      <c r="C19" s="20" t="str">
        <f>ZÁVODNÍCI!C33</f>
        <v>Hurtová Ludmila</v>
      </c>
      <c r="D19" s="20" t="str">
        <f>ZÁVODNÍCI!D33</f>
        <v>B3</v>
      </c>
      <c r="E19" s="19" t="str">
        <f>ZÁVODNÍCI!E33</f>
        <v>Ž</v>
      </c>
      <c r="F19" s="42">
        <f>ZÁVODNÍCI!G33</f>
        <v>69.599999999999994</v>
      </c>
      <c r="G19" s="42">
        <f>ZÁVODNÍCI!H33</f>
        <v>67.7</v>
      </c>
      <c r="H19" s="79">
        <f t="shared" si="0"/>
        <v>137.30000000000001</v>
      </c>
      <c r="I19" s="24">
        <f t="shared" si="3"/>
        <v>-16</v>
      </c>
      <c r="J19" s="32">
        <f t="shared" si="4"/>
        <v>-59.299999999999983</v>
      </c>
    </row>
    <row r="20" spans="1:10" x14ac:dyDescent="0.25">
      <c r="A20" s="21">
        <v>11</v>
      </c>
      <c r="B20" s="20" t="str">
        <f>ZÁVODNÍCI!B14</f>
        <v>TJ Zora Praha</v>
      </c>
      <c r="C20" s="20" t="str">
        <f>ZÁVODNÍCI!C14</f>
        <v>Nývltová Jaromíra</v>
      </c>
      <c r="D20" s="20" t="str">
        <f>ZÁVODNÍCI!D14</f>
        <v>B3</v>
      </c>
      <c r="E20" s="19" t="str">
        <f>ZÁVODNÍCI!E14</f>
        <v>Ž</v>
      </c>
      <c r="F20" s="42">
        <f>ZÁVODNÍCI!G14</f>
        <v>69.599999999999994</v>
      </c>
      <c r="G20" s="42">
        <f>ZÁVODNÍCI!H14</f>
        <v>66.8</v>
      </c>
      <c r="H20" s="79">
        <f t="shared" si="0"/>
        <v>136.39999999999998</v>
      </c>
      <c r="I20" s="24">
        <f t="shared" si="3"/>
        <v>-0.90000000000003411</v>
      </c>
      <c r="J20" s="32">
        <f t="shared" si="4"/>
        <v>-60.200000000000017</v>
      </c>
    </row>
  </sheetData>
  <sortState ref="B10:H20">
    <sortCondition descending="1" ref="E10:E20"/>
    <sortCondition descending="1" ref="H10:H20"/>
  </sortState>
  <hyperlinks>
    <hyperlink ref="A7" location="'Titulní strana'!A1" display="Zpět na titulní stranu"/>
  </hyperlinks>
  <pageMargins left="0.23622047244094491" right="0.23622047244094491" top="0.55118110236220474" bottom="0.55118110236220474" header="0.31496062992125984" footer="0.31496062992125984"/>
  <pageSetup paperSize="9" orientation="portrait" r:id="rId1"/>
  <headerFooter>
    <oddFooter>&amp;Lstrana &amp;P / &amp;N - &amp;A&amp;R&amp;F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7"/>
  <sheetViews>
    <sheetView zoomScale="140" zoomScaleNormal="140" workbookViewId="0">
      <pane xSplit="3" ySplit="9" topLeftCell="D10" activePane="bottomRight" state="frozen"/>
      <selection activeCell="D3" sqref="D3"/>
      <selection pane="topRight" activeCell="D3" sqref="D3"/>
      <selection pane="bottomLeft" activeCell="D3" sqref="D3"/>
      <selection pane="bottomRight" activeCell="H27" sqref="A10:H27"/>
    </sheetView>
  </sheetViews>
  <sheetFormatPr defaultRowHeight="15" x14ac:dyDescent="0.25"/>
  <cols>
    <col min="1" max="1" width="6.85546875" style="9" customWidth="1"/>
    <col min="2" max="2" width="16.85546875" style="11" bestFit="1" customWidth="1"/>
    <col min="3" max="3" width="19" style="11" bestFit="1" customWidth="1"/>
    <col min="4" max="4" width="4.85546875" customWidth="1"/>
    <col min="5" max="5" width="4.7109375" style="9" bestFit="1" customWidth="1"/>
    <col min="6" max="6" width="6.85546875" customWidth="1"/>
    <col min="7" max="7" width="7.42578125" customWidth="1"/>
    <col min="8" max="8" width="8.85546875" style="83" customWidth="1"/>
    <col min="9" max="9" width="6.85546875" customWidth="1"/>
    <col min="10" max="10" width="8.42578125" customWidth="1"/>
  </cols>
  <sheetData>
    <row r="1" spans="1:10" ht="3.75" customHeight="1" x14ac:dyDescent="0.25"/>
    <row r="2" spans="1:10" x14ac:dyDescent="0.25">
      <c r="A2" s="11" t="str">
        <f>'Titulní strana'!A2:E2</f>
        <v>Název soutěže: Benešovská hvězda</v>
      </c>
    </row>
    <row r="3" spans="1:10" x14ac:dyDescent="0.25">
      <c r="A3" s="11" t="str">
        <f>'Titulní strana'!A3:E3</f>
        <v>Datum: 15. 2. 2025</v>
      </c>
    </row>
    <row r="4" spans="1:10" ht="4.5" customHeight="1" x14ac:dyDescent="0.25"/>
    <row r="5" spans="1:10" ht="12" customHeight="1" x14ac:dyDescent="0.25">
      <c r="A5" s="10" t="s">
        <v>41</v>
      </c>
      <c r="B5" s="13"/>
      <c r="C5" s="13" t="s">
        <v>42</v>
      </c>
      <c r="D5" s="8"/>
      <c r="E5" s="10"/>
    </row>
    <row r="6" spans="1:10" ht="4.5" customHeight="1" x14ac:dyDescent="0.25"/>
    <row r="7" spans="1:10" x14ac:dyDescent="0.25">
      <c r="A7" s="26" t="s">
        <v>43</v>
      </c>
    </row>
    <row r="8" spans="1:10" ht="4.5" customHeight="1" thickBot="1" x14ac:dyDescent="0.3"/>
    <row r="9" spans="1:10" s="15" customFormat="1" ht="12.75" thickBot="1" x14ac:dyDescent="0.25">
      <c r="A9" s="100" t="s">
        <v>44</v>
      </c>
      <c r="B9" s="101" t="s">
        <v>45</v>
      </c>
      <c r="C9" s="101" t="s">
        <v>46</v>
      </c>
      <c r="D9" s="102" t="s">
        <v>47</v>
      </c>
      <c r="E9" s="103" t="s">
        <v>40</v>
      </c>
      <c r="F9" s="102" t="s">
        <v>49</v>
      </c>
      <c r="G9" s="102" t="s">
        <v>50</v>
      </c>
      <c r="H9" s="104" t="s">
        <v>51</v>
      </c>
      <c r="I9" s="102" t="s">
        <v>80</v>
      </c>
      <c r="J9" s="105" t="s">
        <v>80</v>
      </c>
    </row>
    <row r="10" spans="1:10" x14ac:dyDescent="0.25">
      <c r="A10" s="132">
        <v>1</v>
      </c>
      <c r="B10" s="133" t="str">
        <f>ZÁVODNÍCI!B11</f>
        <v>TJ Zora Praha</v>
      </c>
      <c r="C10" s="133" t="str">
        <f>ZÁVODNÍCI!C11</f>
        <v>Novotný Karel</v>
      </c>
      <c r="D10" s="133" t="str">
        <f>ZÁVODNÍCI!D11</f>
        <v>B3</v>
      </c>
      <c r="E10" s="145" t="str">
        <f>ZÁVODNÍCI!E11</f>
        <v>M</v>
      </c>
      <c r="F10" s="134">
        <f>ZÁVODNÍCI!G11</f>
        <v>102.2</v>
      </c>
      <c r="G10" s="134">
        <f>ZÁVODNÍCI!H11</f>
        <v>99.5</v>
      </c>
      <c r="H10" s="135">
        <f t="shared" ref="H10:H27" si="0">F10+G10</f>
        <v>201.7</v>
      </c>
      <c r="I10" s="136"/>
      <c r="J10" s="99" t="s">
        <v>81</v>
      </c>
    </row>
    <row r="11" spans="1:10" x14ac:dyDescent="0.25">
      <c r="A11" s="21">
        <v>2</v>
      </c>
      <c r="B11" s="20" t="str">
        <f>ZÁVODNÍCI!B46</f>
        <v>SK Handicap Zlín</v>
      </c>
      <c r="C11" s="20" t="str">
        <f>ZÁVODNÍCI!C46</f>
        <v>Hradil Milan</v>
      </c>
      <c r="D11" s="20" t="str">
        <f>ZÁVODNÍCI!D46</f>
        <v>B1</v>
      </c>
      <c r="E11" s="19" t="str">
        <f>ZÁVODNÍCI!E46</f>
        <v>M</v>
      </c>
      <c r="F11" s="42">
        <f>ZÁVODNÍCI!G46</f>
        <v>103.2</v>
      </c>
      <c r="G11" s="42">
        <f>ZÁVODNÍCI!H46</f>
        <v>98.1</v>
      </c>
      <c r="H11" s="79">
        <f t="shared" si="0"/>
        <v>201.3</v>
      </c>
      <c r="I11" s="24">
        <f t="shared" ref="I11:I12" si="1">H11-H10</f>
        <v>-0.39999999999997726</v>
      </c>
      <c r="J11" s="32">
        <f t="shared" ref="J11:J12" si="2">H11-$H$10</f>
        <v>-0.39999999999997726</v>
      </c>
    </row>
    <row r="12" spans="1:10" x14ac:dyDescent="0.25">
      <c r="A12" s="21">
        <v>3</v>
      </c>
      <c r="B12" s="20" t="str">
        <f>ZÁVODNÍCI!B48</f>
        <v>ASK Lovosice</v>
      </c>
      <c r="C12" s="20" t="str">
        <f>ZÁVODNÍCI!C48</f>
        <v>Holeček Tadeáš</v>
      </c>
      <c r="D12" s="20" t="str">
        <f>ZÁVODNÍCI!D48</f>
        <v>B2</v>
      </c>
      <c r="E12" s="19" t="str">
        <f>ZÁVODNÍCI!E48</f>
        <v>M</v>
      </c>
      <c r="F12" s="42">
        <f>ZÁVODNÍCI!G48</f>
        <v>98.9</v>
      </c>
      <c r="G12" s="42">
        <f>ZÁVODNÍCI!H48</f>
        <v>99.9</v>
      </c>
      <c r="H12" s="79">
        <f t="shared" si="0"/>
        <v>198.8</v>
      </c>
      <c r="I12" s="24">
        <f t="shared" si="1"/>
        <v>-2.5</v>
      </c>
      <c r="J12" s="32">
        <f t="shared" si="2"/>
        <v>-2.8999999999999773</v>
      </c>
    </row>
    <row r="13" spans="1:10" x14ac:dyDescent="0.25">
      <c r="A13" s="21">
        <v>4</v>
      </c>
      <c r="B13" s="20" t="str">
        <f>ZÁVODNÍCI!B29</f>
        <v>Tandem Brno</v>
      </c>
      <c r="C13" s="20" t="str">
        <f>ZÁVODNÍCI!C29</f>
        <v>Michelfeit Pavel</v>
      </c>
      <c r="D13" s="20" t="str">
        <f>ZÁVODNÍCI!D29</f>
        <v>B1</v>
      </c>
      <c r="E13" s="19" t="str">
        <f>ZÁVODNÍCI!E29</f>
        <v>M</v>
      </c>
      <c r="F13" s="42">
        <f>ZÁVODNÍCI!G29</f>
        <v>95.9</v>
      </c>
      <c r="G13" s="42">
        <f>ZÁVODNÍCI!H29</f>
        <v>99.6</v>
      </c>
      <c r="H13" s="79">
        <f t="shared" si="0"/>
        <v>195.5</v>
      </c>
      <c r="I13" s="24">
        <f t="shared" ref="I13:I27" si="3">H13-H12</f>
        <v>-3.3000000000000114</v>
      </c>
      <c r="J13" s="32">
        <f t="shared" ref="J13:J27" si="4">H13-$H$10</f>
        <v>-6.1999999999999886</v>
      </c>
    </row>
    <row r="14" spans="1:10" x14ac:dyDescent="0.25">
      <c r="A14" s="21">
        <v>5</v>
      </c>
      <c r="B14" s="20" t="str">
        <f>ZÁVODNÍCI!B32</f>
        <v>Tandem Brno</v>
      </c>
      <c r="C14" s="20" t="str">
        <f>ZÁVODNÍCI!C32</f>
        <v>Klim Pavel</v>
      </c>
      <c r="D14" s="20" t="str">
        <f>ZÁVODNÍCI!D32</f>
        <v>B2</v>
      </c>
      <c r="E14" s="19" t="str">
        <f>ZÁVODNÍCI!E32</f>
        <v>M</v>
      </c>
      <c r="F14" s="42">
        <f>ZÁVODNÍCI!G32</f>
        <v>95</v>
      </c>
      <c r="G14" s="42">
        <f>ZÁVODNÍCI!H32</f>
        <v>100.1</v>
      </c>
      <c r="H14" s="79">
        <f t="shared" si="0"/>
        <v>195.1</v>
      </c>
      <c r="I14" s="24">
        <f t="shared" si="3"/>
        <v>-0.40000000000000568</v>
      </c>
      <c r="J14" s="32">
        <f t="shared" si="4"/>
        <v>-6.5999999999999943</v>
      </c>
    </row>
    <row r="15" spans="1:10" x14ac:dyDescent="0.25">
      <c r="A15" s="21">
        <v>6</v>
      </c>
      <c r="B15" s="20" t="str">
        <f>ZÁVODNÍCI!B34</f>
        <v>Slavia Praha - OZP</v>
      </c>
      <c r="C15" s="20" t="str">
        <f>ZÁVODNÍCI!C34</f>
        <v>Hlous Petr</v>
      </c>
      <c r="D15" s="20" t="str">
        <f>ZÁVODNÍCI!D34</f>
        <v>B3</v>
      </c>
      <c r="E15" s="19" t="str">
        <f>ZÁVODNÍCI!E34</f>
        <v>M</v>
      </c>
      <c r="F15" s="42">
        <f>ZÁVODNÍCI!G34</f>
        <v>97.5</v>
      </c>
      <c r="G15" s="42">
        <f>ZÁVODNÍCI!H34</f>
        <v>93.8</v>
      </c>
      <c r="H15" s="79">
        <f t="shared" si="0"/>
        <v>191.3</v>
      </c>
      <c r="I15" s="24">
        <f t="shared" si="3"/>
        <v>-3.7999999999999829</v>
      </c>
      <c r="J15" s="32">
        <f t="shared" si="4"/>
        <v>-10.399999999999977</v>
      </c>
    </row>
    <row r="16" spans="1:10" x14ac:dyDescent="0.25">
      <c r="A16" s="21">
        <v>7</v>
      </c>
      <c r="B16" s="20" t="str">
        <f>ZÁVODNÍCI!B36</f>
        <v>Slavia Praha - OZP</v>
      </c>
      <c r="C16" s="20" t="str">
        <f>ZÁVODNÍCI!C36</f>
        <v>Macháček Karel</v>
      </c>
      <c r="D16" s="20" t="str">
        <f>ZÁVODNÍCI!D36</f>
        <v>B2</v>
      </c>
      <c r="E16" s="19" t="str">
        <f>ZÁVODNÍCI!E36</f>
        <v>M</v>
      </c>
      <c r="F16" s="42">
        <f>ZÁVODNÍCI!G36</f>
        <v>92.4</v>
      </c>
      <c r="G16" s="42">
        <f>ZÁVODNÍCI!H36</f>
        <v>97.7</v>
      </c>
      <c r="H16" s="79">
        <f t="shared" si="0"/>
        <v>190.10000000000002</v>
      </c>
      <c r="I16" s="24">
        <f t="shared" si="3"/>
        <v>-1.1999999999999886</v>
      </c>
      <c r="J16" s="32">
        <f t="shared" si="4"/>
        <v>-11.599999999999966</v>
      </c>
    </row>
    <row r="17" spans="1:10" x14ac:dyDescent="0.25">
      <c r="A17" s="21">
        <v>8</v>
      </c>
      <c r="B17" s="20" t="str">
        <f>ZÁVODNÍCI!B43</f>
        <v>ASK Lovosice</v>
      </c>
      <c r="C17" s="20" t="str">
        <f>ZÁVODNÍCI!C43</f>
        <v>Lendvay Josef</v>
      </c>
      <c r="D17" s="20" t="str">
        <f>ZÁVODNÍCI!D43</f>
        <v>B1</v>
      </c>
      <c r="E17" s="19" t="str">
        <f>ZÁVODNÍCI!E43</f>
        <v>M</v>
      </c>
      <c r="F17" s="42">
        <f>ZÁVODNÍCI!G43</f>
        <v>96.5</v>
      </c>
      <c r="G17" s="42">
        <f>ZÁVODNÍCI!H43</f>
        <v>92.1</v>
      </c>
      <c r="H17" s="79">
        <f t="shared" si="0"/>
        <v>188.6</v>
      </c>
      <c r="I17" s="24">
        <f t="shared" si="3"/>
        <v>-1.5000000000000284</v>
      </c>
      <c r="J17" s="32">
        <f t="shared" si="4"/>
        <v>-13.099999999999994</v>
      </c>
    </row>
    <row r="18" spans="1:10" x14ac:dyDescent="0.25">
      <c r="A18" s="21">
        <v>9</v>
      </c>
      <c r="B18" s="20" t="str">
        <f>ZÁVODNÍCI!B19</f>
        <v>TJ Zora Praha</v>
      </c>
      <c r="C18" s="20" t="str">
        <f>ZÁVODNÍCI!C19</f>
        <v>Tulej Pavel</v>
      </c>
      <c r="D18" s="20" t="str">
        <f>ZÁVODNÍCI!D19</f>
        <v>B2</v>
      </c>
      <c r="E18" s="19" t="str">
        <f>ZÁVODNÍCI!E19</f>
        <v>M</v>
      </c>
      <c r="F18" s="42">
        <f>ZÁVODNÍCI!G19</f>
        <v>98.3</v>
      </c>
      <c r="G18" s="42">
        <f>ZÁVODNÍCI!H19</f>
        <v>89.5</v>
      </c>
      <c r="H18" s="79">
        <f t="shared" si="0"/>
        <v>187.8</v>
      </c>
      <c r="I18" s="24">
        <f t="shared" si="3"/>
        <v>-0.79999999999998295</v>
      </c>
      <c r="J18" s="32">
        <f t="shared" si="4"/>
        <v>-13.899999999999977</v>
      </c>
    </row>
    <row r="19" spans="1:10" x14ac:dyDescent="0.25">
      <c r="A19" s="21">
        <v>10</v>
      </c>
      <c r="B19" s="20" t="str">
        <f>ZÁVODNÍCI!B40</f>
        <v>ASK Lovosice</v>
      </c>
      <c r="C19" s="20" t="str">
        <f>ZÁVODNÍCI!C40</f>
        <v>Krajíček Vladimír</v>
      </c>
      <c r="D19" s="20" t="str">
        <f>ZÁVODNÍCI!D40</f>
        <v>B1</v>
      </c>
      <c r="E19" s="19" t="str">
        <f>ZÁVODNÍCI!E40</f>
        <v>M</v>
      </c>
      <c r="F19" s="42">
        <f>ZÁVODNÍCI!G40</f>
        <v>94.1</v>
      </c>
      <c r="G19" s="42">
        <f>ZÁVODNÍCI!H40</f>
        <v>93.5</v>
      </c>
      <c r="H19" s="79">
        <f t="shared" si="0"/>
        <v>187.6</v>
      </c>
      <c r="I19" s="24">
        <f t="shared" si="3"/>
        <v>-0.20000000000001705</v>
      </c>
      <c r="J19" s="32">
        <f t="shared" si="4"/>
        <v>-14.099999999999994</v>
      </c>
    </row>
    <row r="20" spans="1:10" x14ac:dyDescent="0.25">
      <c r="A20" s="21">
        <v>11</v>
      </c>
      <c r="B20" s="20" t="str">
        <f>ZÁVODNÍCI!B30</f>
        <v>Tandem Brno</v>
      </c>
      <c r="C20" s="20" t="str">
        <f>ZÁVODNÍCI!C30</f>
        <v>David Pavel</v>
      </c>
      <c r="D20" s="20" t="str">
        <f>ZÁVODNÍCI!D30</f>
        <v>B2</v>
      </c>
      <c r="E20" s="19" t="str">
        <f>ZÁVODNÍCI!E30</f>
        <v>M</v>
      </c>
      <c r="F20" s="42">
        <f>ZÁVODNÍCI!G30</f>
        <v>93.9</v>
      </c>
      <c r="G20" s="42">
        <f>ZÁVODNÍCI!H30</f>
        <v>92.8</v>
      </c>
      <c r="H20" s="79">
        <f t="shared" si="0"/>
        <v>186.7</v>
      </c>
      <c r="I20" s="24">
        <f t="shared" si="3"/>
        <v>-0.90000000000000568</v>
      </c>
      <c r="J20" s="32">
        <f t="shared" si="4"/>
        <v>-15</v>
      </c>
    </row>
    <row r="21" spans="1:10" x14ac:dyDescent="0.25">
      <c r="A21" s="21">
        <v>12</v>
      </c>
      <c r="B21" s="20" t="str">
        <f>ZÁVODNÍCI!B16</f>
        <v>TJ Zora Praha</v>
      </c>
      <c r="C21" s="20" t="str">
        <f>ZÁVODNÍCI!C16</f>
        <v>Oppelt Michal</v>
      </c>
      <c r="D21" s="20" t="str">
        <f>ZÁVODNÍCI!D16</f>
        <v>B1</v>
      </c>
      <c r="E21" s="19" t="str">
        <f>ZÁVODNÍCI!E16</f>
        <v>M</v>
      </c>
      <c r="F21" s="42">
        <f>ZÁVODNÍCI!G16</f>
        <v>93.5</v>
      </c>
      <c r="G21" s="42">
        <f>ZÁVODNÍCI!H16</f>
        <v>90.5</v>
      </c>
      <c r="H21" s="79">
        <f t="shared" si="0"/>
        <v>184</v>
      </c>
      <c r="I21" s="24">
        <f t="shared" si="3"/>
        <v>-2.6999999999999886</v>
      </c>
      <c r="J21" s="32">
        <f t="shared" si="4"/>
        <v>-17.699999999999989</v>
      </c>
    </row>
    <row r="22" spans="1:10" x14ac:dyDescent="0.25">
      <c r="A22" s="21">
        <v>13</v>
      </c>
      <c r="B22" s="20" t="str">
        <f>ZÁVODNÍCI!B18</f>
        <v>TJ Zora Praha</v>
      </c>
      <c r="C22" s="20" t="str">
        <f>ZÁVODNÍCI!C18</f>
        <v>Schejbal Jan</v>
      </c>
      <c r="D22" s="20" t="str">
        <f>ZÁVODNÍCI!D18</f>
        <v>B3</v>
      </c>
      <c r="E22" s="19" t="str">
        <f>ZÁVODNÍCI!E18</f>
        <v>M</v>
      </c>
      <c r="F22" s="42">
        <f>ZÁVODNÍCI!G18</f>
        <v>95.8</v>
      </c>
      <c r="G22" s="42">
        <f>ZÁVODNÍCI!H18</f>
        <v>83.4</v>
      </c>
      <c r="H22" s="79">
        <f t="shared" si="0"/>
        <v>179.2</v>
      </c>
      <c r="I22" s="24">
        <f t="shared" si="3"/>
        <v>-4.8000000000000114</v>
      </c>
      <c r="J22" s="32">
        <f t="shared" si="4"/>
        <v>-22.5</v>
      </c>
    </row>
    <row r="23" spans="1:10" x14ac:dyDescent="0.25">
      <c r="A23" s="21">
        <v>14</v>
      </c>
      <c r="B23" s="20" t="str">
        <f>ZÁVODNÍCI!B17</f>
        <v>TJ Zora Praha</v>
      </c>
      <c r="C23" s="20" t="str">
        <f>ZÁVODNÍCI!C17</f>
        <v>Ružek Jan</v>
      </c>
      <c r="D23" s="20" t="str">
        <f>ZÁVODNÍCI!D17</f>
        <v>B2</v>
      </c>
      <c r="E23" s="19" t="str">
        <f>ZÁVODNÍCI!E17</f>
        <v>M</v>
      </c>
      <c r="F23" s="42">
        <f>ZÁVODNÍCI!G17</f>
        <v>90.3</v>
      </c>
      <c r="G23" s="42">
        <f>ZÁVODNÍCI!H17</f>
        <v>87.3</v>
      </c>
      <c r="H23" s="79">
        <f t="shared" si="0"/>
        <v>177.6</v>
      </c>
      <c r="I23" s="24">
        <f t="shared" si="3"/>
        <v>-1.5999999999999943</v>
      </c>
      <c r="J23" s="32">
        <f t="shared" si="4"/>
        <v>-24.099999999999994</v>
      </c>
    </row>
    <row r="24" spans="1:10" x14ac:dyDescent="0.25">
      <c r="A24" s="21">
        <v>15</v>
      </c>
      <c r="B24" s="20" t="str">
        <f>ZÁVODNÍCI!B31</f>
        <v>Tandem Brno</v>
      </c>
      <c r="C24" s="20" t="str">
        <f>ZÁVODNÍCI!C31</f>
        <v>Kaplan Josef</v>
      </c>
      <c r="D24" s="20" t="str">
        <f>ZÁVODNÍCI!D31</f>
        <v>B2</v>
      </c>
      <c r="E24" s="19" t="str">
        <f>ZÁVODNÍCI!E31</f>
        <v>M</v>
      </c>
      <c r="F24" s="42">
        <f>ZÁVODNÍCI!G31</f>
        <v>85.1</v>
      </c>
      <c r="G24" s="42">
        <f>ZÁVODNÍCI!H31</f>
        <v>87.3</v>
      </c>
      <c r="H24" s="79">
        <f t="shared" si="0"/>
        <v>172.39999999999998</v>
      </c>
      <c r="I24" s="24">
        <f t="shared" si="3"/>
        <v>-5.2000000000000171</v>
      </c>
      <c r="J24" s="32">
        <f t="shared" si="4"/>
        <v>-29.300000000000011</v>
      </c>
    </row>
    <row r="25" spans="1:10" x14ac:dyDescent="0.25">
      <c r="A25" s="21">
        <v>16</v>
      </c>
      <c r="B25" s="20" t="str">
        <f>ZÁVODNÍCI!B37</f>
        <v>Slavia Praha - OZP</v>
      </c>
      <c r="C25" s="20" t="str">
        <f>ZÁVODNÍCI!C37</f>
        <v>Reichel Jiří</v>
      </c>
      <c r="D25" s="20" t="str">
        <f>ZÁVODNÍCI!D37</f>
        <v>B2</v>
      </c>
      <c r="E25" s="19" t="str">
        <f>ZÁVODNÍCI!E37</f>
        <v>M</v>
      </c>
      <c r="F25" s="42">
        <f>ZÁVODNÍCI!G37</f>
        <v>85</v>
      </c>
      <c r="G25" s="42">
        <f>ZÁVODNÍCI!H37</f>
        <v>82</v>
      </c>
      <c r="H25" s="79">
        <f t="shared" si="0"/>
        <v>167</v>
      </c>
      <c r="I25" s="24">
        <f t="shared" si="3"/>
        <v>-5.3999999999999773</v>
      </c>
      <c r="J25" s="32">
        <f t="shared" si="4"/>
        <v>-34.699999999999989</v>
      </c>
    </row>
    <row r="26" spans="1:10" x14ac:dyDescent="0.25">
      <c r="A26" s="21">
        <v>17</v>
      </c>
      <c r="B26" s="20" t="str">
        <f>ZÁVODNÍCI!B13</f>
        <v>TJ Zora Praha</v>
      </c>
      <c r="C26" s="20" t="str">
        <f>ZÁVODNÍCI!C13</f>
        <v>Duchoň František</v>
      </c>
      <c r="D26" s="20" t="str">
        <f>ZÁVODNÍCI!D13</f>
        <v>B1</v>
      </c>
      <c r="E26" s="19" t="str">
        <f>ZÁVODNÍCI!E13</f>
        <v>M</v>
      </c>
      <c r="F26" s="42">
        <f>ZÁVODNÍCI!G13</f>
        <v>86.7</v>
      </c>
      <c r="G26" s="42">
        <f>ZÁVODNÍCI!H13</f>
        <v>78.900000000000006</v>
      </c>
      <c r="H26" s="79">
        <f t="shared" si="0"/>
        <v>165.60000000000002</v>
      </c>
      <c r="I26" s="24">
        <f t="shared" si="3"/>
        <v>-1.3999999999999773</v>
      </c>
      <c r="J26" s="32">
        <f t="shared" si="4"/>
        <v>-36.099999999999966</v>
      </c>
    </row>
    <row r="27" spans="1:10" x14ac:dyDescent="0.25">
      <c r="A27" s="21">
        <v>18</v>
      </c>
      <c r="B27" s="20" t="str">
        <f>ZÁVODNÍCI!B28</f>
        <v>Tandem Brno</v>
      </c>
      <c r="C27" s="20" t="str">
        <f>ZÁVODNÍCI!C28</f>
        <v>Staniek Igor</v>
      </c>
      <c r="D27" s="20" t="str">
        <f>ZÁVODNÍCI!D28</f>
        <v>B2</v>
      </c>
      <c r="E27" s="19" t="str">
        <f>ZÁVODNÍCI!E28</f>
        <v>M</v>
      </c>
      <c r="F27" s="42">
        <f>ZÁVODNÍCI!G28</f>
        <v>85.4</v>
      </c>
      <c r="G27" s="42">
        <f>ZÁVODNÍCI!H28</f>
        <v>79.900000000000006</v>
      </c>
      <c r="H27" s="79">
        <f t="shared" si="0"/>
        <v>165.3</v>
      </c>
      <c r="I27" s="24">
        <f t="shared" si="3"/>
        <v>-0.30000000000001137</v>
      </c>
      <c r="J27" s="32">
        <f t="shared" si="4"/>
        <v>-36.399999999999977</v>
      </c>
    </row>
  </sheetData>
  <sortState ref="B10:H30">
    <sortCondition descending="1" ref="H10:H30"/>
  </sortState>
  <hyperlinks>
    <hyperlink ref="A7" location="'Titulní strana'!A1" display="Zpět na titulní stranu"/>
  </hyperlinks>
  <pageMargins left="0.23622047244094491" right="0.23622047244094491" top="0.55118110236220474" bottom="0.55118110236220474" header="0.31496062992125984" footer="0.31496062992125984"/>
  <pageSetup paperSize="9" orientation="portrait" r:id="rId1"/>
  <headerFooter>
    <oddFooter>&amp;Lstrana &amp;P / &amp;N - &amp;A&amp;R&amp;F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zoomScale="140" zoomScaleNormal="140" workbookViewId="0">
      <pane xSplit="3" ySplit="9" topLeftCell="D10" activePane="bottomRight" state="frozen"/>
      <selection activeCell="D3" sqref="D3"/>
      <selection pane="topRight" activeCell="D3" sqref="D3"/>
      <selection pane="bottomLeft" activeCell="D3" sqref="D3"/>
      <selection pane="bottomRight" activeCell="C23" sqref="C23"/>
    </sheetView>
  </sheetViews>
  <sheetFormatPr defaultRowHeight="15" x14ac:dyDescent="0.25"/>
  <cols>
    <col min="1" max="1" width="6.85546875" style="9" customWidth="1"/>
    <col min="2" max="2" width="15.42578125" style="11" bestFit="1" customWidth="1"/>
    <col min="3" max="3" width="19" style="11" bestFit="1" customWidth="1"/>
    <col min="4" max="4" width="4.85546875" customWidth="1"/>
    <col min="5" max="5" width="5" style="9" customWidth="1"/>
    <col min="6" max="6" width="6.85546875" customWidth="1"/>
    <col min="7" max="7" width="7.42578125" customWidth="1"/>
    <col min="8" max="8" width="8" customWidth="1"/>
    <col min="9" max="9" width="7.42578125" customWidth="1"/>
    <col min="10" max="10" width="8.42578125" customWidth="1"/>
  </cols>
  <sheetData>
    <row r="1" spans="1:10" ht="3.75" customHeight="1" x14ac:dyDescent="0.25"/>
    <row r="2" spans="1:10" x14ac:dyDescent="0.25">
      <c r="A2" s="11" t="str">
        <f>'Titulní strana'!A2:E2</f>
        <v>Název soutěže: Benešovská hvězda</v>
      </c>
    </row>
    <row r="3" spans="1:10" x14ac:dyDescent="0.25">
      <c r="A3" s="11" t="str">
        <f>'Titulní strana'!A3:E3</f>
        <v>Datum: 15. 2. 2025</v>
      </c>
    </row>
    <row r="4" spans="1:10" ht="4.5" customHeight="1" x14ac:dyDescent="0.25"/>
    <row r="5" spans="1:10" ht="12" customHeight="1" x14ac:dyDescent="0.25">
      <c r="A5" s="10" t="s">
        <v>41</v>
      </c>
      <c r="B5" s="13"/>
      <c r="C5" s="13" t="s">
        <v>61</v>
      </c>
      <c r="D5" s="8"/>
      <c r="E5" s="10"/>
    </row>
    <row r="6" spans="1:10" ht="4.5" customHeight="1" x14ac:dyDescent="0.25"/>
    <row r="7" spans="1:10" x14ac:dyDescent="0.25">
      <c r="A7" s="26" t="s">
        <v>43</v>
      </c>
    </row>
    <row r="8" spans="1:10" ht="4.5" customHeight="1" thickBot="1" x14ac:dyDescent="0.3"/>
    <row r="9" spans="1:10" s="15" customFormat="1" ht="12.75" thickBot="1" x14ac:dyDescent="0.25">
      <c r="A9" s="100" t="s">
        <v>44</v>
      </c>
      <c r="B9" s="101" t="s">
        <v>45</v>
      </c>
      <c r="C9" s="101" t="s">
        <v>46</v>
      </c>
      <c r="D9" s="102" t="s">
        <v>47</v>
      </c>
      <c r="E9" s="103" t="s">
        <v>40</v>
      </c>
      <c r="F9" s="102" t="s">
        <v>49</v>
      </c>
      <c r="G9" s="102" t="s">
        <v>50</v>
      </c>
      <c r="H9" s="104" t="s">
        <v>51</v>
      </c>
      <c r="I9" s="102" t="s">
        <v>80</v>
      </c>
      <c r="J9" s="105" t="s">
        <v>80</v>
      </c>
    </row>
    <row r="10" spans="1:10" x14ac:dyDescent="0.25">
      <c r="A10" s="132">
        <v>1</v>
      </c>
      <c r="B10" s="133" t="str">
        <f>ZÁVODNÍCI!B21</f>
        <v>TJ Zora Praha</v>
      </c>
      <c r="C10" s="133" t="str">
        <f>ZÁVODNÍCI!C21</f>
        <v>Trnka Tomáš</v>
      </c>
      <c r="D10" s="133" t="str">
        <f>ZÁVODNÍCI!D21</f>
        <v>ost.</v>
      </c>
      <c r="E10" s="145" t="str">
        <f>ZÁVODNÍCI!E21</f>
        <v>M</v>
      </c>
      <c r="F10" s="134">
        <f>ZÁVODNÍCI!G21</f>
        <v>98</v>
      </c>
      <c r="G10" s="134">
        <f>ZÁVODNÍCI!H21</f>
        <v>95.9</v>
      </c>
      <c r="H10" s="135">
        <f t="shared" ref="H10:H19" si="0">F10+G10</f>
        <v>193.9</v>
      </c>
      <c r="I10" s="136"/>
      <c r="J10" s="99" t="s">
        <v>81</v>
      </c>
    </row>
    <row r="11" spans="1:10" x14ac:dyDescent="0.25">
      <c r="A11" s="21">
        <v>2</v>
      </c>
      <c r="B11" s="20" t="str">
        <f>ZÁVODNÍCI!B23</f>
        <v>TJ Zora Praha</v>
      </c>
      <c r="C11" s="20" t="str">
        <f>ZÁVODNÍCI!C23</f>
        <v>Webr Matěj</v>
      </c>
      <c r="D11" s="20" t="str">
        <f>ZÁVODNÍCI!D23</f>
        <v>ost.</v>
      </c>
      <c r="E11" s="19" t="str">
        <f>ZÁVODNÍCI!E23</f>
        <v>M</v>
      </c>
      <c r="F11" s="42">
        <f>ZÁVODNÍCI!G23</f>
        <v>97.4</v>
      </c>
      <c r="G11" s="42">
        <f>ZÁVODNÍCI!H23</f>
        <v>92.6</v>
      </c>
      <c r="H11" s="79">
        <f t="shared" si="0"/>
        <v>190</v>
      </c>
      <c r="I11" s="24">
        <f>H11-H10</f>
        <v>-3.9000000000000057</v>
      </c>
      <c r="J11" s="32">
        <f>H11-$H$10</f>
        <v>-3.9000000000000057</v>
      </c>
    </row>
    <row r="12" spans="1:10" x14ac:dyDescent="0.25">
      <c r="A12" s="21">
        <v>3</v>
      </c>
      <c r="B12" s="20" t="str">
        <f>ZÁVODNÍCI!B26</f>
        <v>Neregistrovaný</v>
      </c>
      <c r="C12" s="20" t="str">
        <f>ZÁVODNÍCI!C26</f>
        <v>Žák Pavel</v>
      </c>
      <c r="D12" s="20" t="str">
        <f>ZÁVODNÍCI!D26</f>
        <v>ost.</v>
      </c>
      <c r="E12" s="19" t="str">
        <f>ZÁVODNÍCI!E26</f>
        <v>M</v>
      </c>
      <c r="F12" s="42">
        <f>ZÁVODNÍCI!G26</f>
        <v>95.3</v>
      </c>
      <c r="G12" s="42">
        <f>ZÁVODNÍCI!H26</f>
        <v>94.3</v>
      </c>
      <c r="H12" s="79">
        <f t="shared" si="0"/>
        <v>189.6</v>
      </c>
      <c r="I12" s="24">
        <f t="shared" ref="I12:I17" si="1">H12-H11</f>
        <v>-0.40000000000000568</v>
      </c>
      <c r="J12" s="32">
        <f t="shared" ref="J12:J17" si="2">H12-$H$10</f>
        <v>-4.3000000000000114</v>
      </c>
    </row>
    <row r="13" spans="1:10" x14ac:dyDescent="0.25">
      <c r="A13" s="21">
        <v>4</v>
      </c>
      <c r="B13" s="20" t="s">
        <v>24</v>
      </c>
      <c r="C13" s="20" t="s">
        <v>112</v>
      </c>
      <c r="D13" s="17" t="s">
        <v>109</v>
      </c>
      <c r="E13" s="19" t="s">
        <v>95</v>
      </c>
      <c r="F13" s="172">
        <v>91.3</v>
      </c>
      <c r="G13" s="172">
        <v>90.7</v>
      </c>
      <c r="H13" s="79">
        <f t="shared" si="0"/>
        <v>182</v>
      </c>
      <c r="I13" s="24">
        <f t="shared" si="1"/>
        <v>-7.5999999999999943</v>
      </c>
      <c r="J13" s="32">
        <f t="shared" si="2"/>
        <v>-11.900000000000006</v>
      </c>
    </row>
    <row r="14" spans="1:10" x14ac:dyDescent="0.25">
      <c r="A14" s="21">
        <v>5</v>
      </c>
      <c r="B14" s="20" t="str">
        <f>ZÁVODNÍCI!B38</f>
        <v>Slavia Praha - OZP</v>
      </c>
      <c r="C14" s="20" t="str">
        <f>ZÁVODNÍCI!C38</f>
        <v>Mrázková Jarmila</v>
      </c>
      <c r="D14" s="20" t="str">
        <f>ZÁVODNÍCI!D38</f>
        <v>ost.</v>
      </c>
      <c r="E14" s="19" t="str">
        <f>ZÁVODNÍCI!E38</f>
        <v>Ž</v>
      </c>
      <c r="F14" s="42">
        <f>ZÁVODNÍCI!G38</f>
        <v>93.9</v>
      </c>
      <c r="G14" s="42">
        <f>ZÁVODNÍCI!H38</f>
        <v>83.8</v>
      </c>
      <c r="H14" s="79">
        <f t="shared" si="0"/>
        <v>177.7</v>
      </c>
      <c r="I14" s="24">
        <f t="shared" si="1"/>
        <v>-4.3000000000000114</v>
      </c>
      <c r="J14" s="32">
        <f t="shared" si="2"/>
        <v>-16.200000000000017</v>
      </c>
    </row>
    <row r="15" spans="1:10" x14ac:dyDescent="0.25">
      <c r="A15" s="21">
        <v>6</v>
      </c>
      <c r="B15" s="20" t="str">
        <f>ZÁVODNÍCI!B22</f>
        <v>Neregistrovaný</v>
      </c>
      <c r="C15" s="20" t="str">
        <f>ZÁVODNÍCI!C22</f>
        <v>Kucová Miroslava</v>
      </c>
      <c r="D15" s="20" t="str">
        <f>ZÁVODNÍCI!D22</f>
        <v>ost.</v>
      </c>
      <c r="E15" s="19" t="str">
        <f>ZÁVODNÍCI!E22</f>
        <v>Ž</v>
      </c>
      <c r="F15" s="42">
        <f>ZÁVODNÍCI!G22</f>
        <v>88.1</v>
      </c>
      <c r="G15" s="42">
        <f>ZÁVODNÍCI!H22</f>
        <v>82.2</v>
      </c>
      <c r="H15" s="79">
        <f t="shared" si="0"/>
        <v>170.3</v>
      </c>
      <c r="I15" s="24">
        <f t="shared" si="1"/>
        <v>-7.3999999999999773</v>
      </c>
      <c r="J15" s="32">
        <f t="shared" si="2"/>
        <v>-23.599999999999994</v>
      </c>
    </row>
    <row r="16" spans="1:10" x14ac:dyDescent="0.25">
      <c r="A16" s="21">
        <v>7</v>
      </c>
      <c r="B16" s="20" t="str">
        <f>ZÁVODNÍCI!B44</f>
        <v>ASK Lovosice</v>
      </c>
      <c r="C16" s="20" t="str">
        <f>ZÁVODNÍCI!C44</f>
        <v>Aschenbrenner Petr</v>
      </c>
      <c r="D16" s="20" t="str">
        <f>ZÁVODNÍCI!D44</f>
        <v>ost.</v>
      </c>
      <c r="E16" s="19" t="str">
        <f>ZÁVODNÍCI!E44</f>
        <v>M</v>
      </c>
      <c r="F16" s="42">
        <f>ZÁVODNÍCI!G44</f>
        <v>80.3</v>
      </c>
      <c r="G16" s="42">
        <f>ZÁVODNÍCI!H44</f>
        <v>71.900000000000006</v>
      </c>
      <c r="H16" s="79">
        <f t="shared" si="0"/>
        <v>152.19999999999999</v>
      </c>
      <c r="I16" s="24">
        <f t="shared" si="1"/>
        <v>-18.100000000000023</v>
      </c>
      <c r="J16" s="32">
        <f t="shared" si="2"/>
        <v>-41.700000000000017</v>
      </c>
    </row>
    <row r="17" spans="1:10" x14ac:dyDescent="0.25">
      <c r="A17" s="21">
        <v>8</v>
      </c>
      <c r="B17" s="20" t="str">
        <f>ZÁVODNÍCI!B24</f>
        <v>TJ Zora Praha</v>
      </c>
      <c r="C17" s="20" t="str">
        <f>ZÁVODNÍCI!C24</f>
        <v>Horský Zdeněk</v>
      </c>
      <c r="D17" s="20" t="str">
        <f>ZÁVODNÍCI!D24</f>
        <v>ost.</v>
      </c>
      <c r="E17" s="19" t="str">
        <f>ZÁVODNÍCI!E24</f>
        <v>M</v>
      </c>
      <c r="F17" s="42">
        <f>ZÁVODNÍCI!G24</f>
        <v>67.7</v>
      </c>
      <c r="G17" s="42">
        <f>ZÁVODNÍCI!H24</f>
        <v>83.6</v>
      </c>
      <c r="H17" s="79">
        <f t="shared" si="0"/>
        <v>151.30000000000001</v>
      </c>
      <c r="I17" s="24">
        <f t="shared" si="1"/>
        <v>-0.89999999999997726</v>
      </c>
      <c r="J17" s="32">
        <f t="shared" si="2"/>
        <v>-42.599999999999994</v>
      </c>
    </row>
    <row r="18" spans="1:10" x14ac:dyDescent="0.25">
      <c r="A18" s="21">
        <v>9</v>
      </c>
      <c r="B18" s="20" t="str">
        <f>ZÁVODNÍCI!B25</f>
        <v>TJ Zora Praha</v>
      </c>
      <c r="C18" s="20" t="str">
        <f>ZÁVODNÍCI!C25</f>
        <v>Zeman Tomáš</v>
      </c>
      <c r="D18" s="20" t="str">
        <f>ZÁVODNÍCI!D25</f>
        <v>ost.</v>
      </c>
      <c r="E18" s="19" t="str">
        <f>ZÁVODNÍCI!E25</f>
        <v>M</v>
      </c>
      <c r="F18" s="42">
        <f>ZÁVODNÍCI!G25</f>
        <v>62.9</v>
      </c>
      <c r="G18" s="42">
        <f>ZÁVODNÍCI!H25</f>
        <v>73.3</v>
      </c>
      <c r="H18" s="79">
        <f t="shared" si="0"/>
        <v>136.19999999999999</v>
      </c>
      <c r="I18" s="24">
        <f t="shared" ref="I18" si="3">H18-H17</f>
        <v>-15.100000000000023</v>
      </c>
      <c r="J18" s="32">
        <f t="shared" ref="J18" si="4">H18-$H$10</f>
        <v>-57.700000000000017</v>
      </c>
    </row>
    <row r="19" spans="1:10" ht="15.75" thickBot="1" x14ac:dyDescent="0.3">
      <c r="A19" s="12">
        <v>10</v>
      </c>
      <c r="B19" s="170" t="str">
        <f>ZÁVODNÍCI!B49</f>
        <v>Neregistrovaný</v>
      </c>
      <c r="C19" s="170" t="str">
        <f>ZÁVODNÍCI!C49</f>
        <v>Doležal Karel</v>
      </c>
      <c r="D19" s="170" t="str">
        <f>ZÁVODNÍCI!D49</f>
        <v>ost.</v>
      </c>
      <c r="E19" s="167" t="str">
        <f>ZÁVODNÍCI!E49</f>
        <v>M</v>
      </c>
      <c r="F19" s="173">
        <f>ZÁVODNÍCI!G49</f>
        <v>39.9</v>
      </c>
      <c r="G19" s="173">
        <f>ZÁVODNÍCI!H49</f>
        <v>80.599999999999994</v>
      </c>
      <c r="H19" s="171">
        <f t="shared" si="0"/>
        <v>120.5</v>
      </c>
      <c r="I19" s="25">
        <f t="shared" ref="I19" si="5">H19-H18</f>
        <v>-15.699999999999989</v>
      </c>
      <c r="J19" s="33">
        <f t="shared" ref="J19" si="6">H19-$H$10</f>
        <v>-73.400000000000006</v>
      </c>
    </row>
  </sheetData>
  <sortState ref="B10:H19">
    <sortCondition descending="1" ref="H10:H19"/>
  </sortState>
  <hyperlinks>
    <hyperlink ref="A7" location="'Titulní strana'!A1" display="Zpět na titulní stranu"/>
  </hyperlinks>
  <pageMargins left="0.23622047244094491" right="0.23622047244094491" top="0.55118110236220474" bottom="0.55118110236220474" header="0.31496062992125984" footer="0.31496062992125984"/>
  <pageSetup paperSize="9" orientation="portrait" r:id="rId1"/>
  <headerFooter>
    <oddFooter>&amp;Lstrana &amp;P / &amp;N - &amp;A&amp;R&amp;F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8"/>
  <sheetViews>
    <sheetView zoomScale="160" zoomScaleNormal="160" workbookViewId="0">
      <pane xSplit="4" ySplit="9" topLeftCell="E10" activePane="bottomRight" state="frozen"/>
      <selection activeCell="D3" sqref="D3"/>
      <selection pane="topRight" activeCell="D3" sqref="D3"/>
      <selection pane="bottomLeft" activeCell="D3" sqref="D3"/>
      <selection pane="bottomRight" activeCell="A10" sqref="A10:G18"/>
    </sheetView>
  </sheetViews>
  <sheetFormatPr defaultRowHeight="15" x14ac:dyDescent="0.25"/>
  <cols>
    <col min="1" max="1" width="5.85546875" style="9" customWidth="1"/>
    <col min="2" max="2" width="16" style="11" customWidth="1"/>
    <col min="3" max="3" width="17.7109375" style="11" bestFit="1" customWidth="1"/>
    <col min="4" max="4" width="14.85546875" style="11" customWidth="1"/>
    <col min="5" max="5" width="6.28515625" customWidth="1"/>
    <col min="6" max="6" width="6.42578125" customWidth="1"/>
    <col min="7" max="7" width="7.7109375" customWidth="1"/>
    <col min="8" max="8" width="7.140625" customWidth="1"/>
    <col min="9" max="9" width="8.140625" customWidth="1"/>
  </cols>
  <sheetData>
    <row r="1" spans="1:9" ht="3.75" customHeight="1" x14ac:dyDescent="0.25"/>
    <row r="2" spans="1:9" x14ac:dyDescent="0.25">
      <c r="A2" s="11" t="str">
        <f>'Titulní strana'!A2:E2</f>
        <v>Název soutěže: Benešovská hvězda</v>
      </c>
    </row>
    <row r="3" spans="1:9" x14ac:dyDescent="0.25">
      <c r="A3" s="11" t="str">
        <f>'Titulní strana'!A3:E3</f>
        <v>Datum: 15. 2. 2025</v>
      </c>
    </row>
    <row r="4" spans="1:9" ht="4.5" customHeight="1" x14ac:dyDescent="0.25"/>
    <row r="5" spans="1:9" ht="12" customHeight="1" x14ac:dyDescent="0.25">
      <c r="A5" s="13" t="s">
        <v>41</v>
      </c>
      <c r="B5" s="13"/>
      <c r="C5" s="13" t="s">
        <v>62</v>
      </c>
    </row>
    <row r="6" spans="1:9" ht="4.5" customHeight="1" x14ac:dyDescent="0.25"/>
    <row r="7" spans="1:9" x14ac:dyDescent="0.25">
      <c r="A7" s="26" t="s">
        <v>43</v>
      </c>
    </row>
    <row r="8" spans="1:9" ht="4.5" customHeight="1" thickBot="1" x14ac:dyDescent="0.3"/>
    <row r="9" spans="1:9" s="15" customFormat="1" ht="12.75" thickBot="1" x14ac:dyDescent="0.25">
      <c r="A9" s="126" t="s">
        <v>44</v>
      </c>
      <c r="B9" s="127" t="s">
        <v>45</v>
      </c>
      <c r="C9" s="127" t="s">
        <v>46</v>
      </c>
      <c r="D9" s="127" t="s">
        <v>48</v>
      </c>
      <c r="E9" s="128" t="s">
        <v>53</v>
      </c>
      <c r="F9" s="128" t="s">
        <v>54</v>
      </c>
      <c r="G9" s="129" t="s">
        <v>59</v>
      </c>
      <c r="H9" s="130" t="s">
        <v>80</v>
      </c>
      <c r="I9" s="131" t="s">
        <v>80</v>
      </c>
    </row>
    <row r="10" spans="1:9" x14ac:dyDescent="0.25">
      <c r="A10" s="132">
        <v>1</v>
      </c>
      <c r="B10" s="133" t="str">
        <f>ZÁVODNÍCI!B10</f>
        <v>TJ Zora Praha</v>
      </c>
      <c r="C10" s="133" t="str">
        <f>ZÁVODNÍCI!C10</f>
        <v>Pechová Eva</v>
      </c>
      <c r="D10" s="133" t="str">
        <f>ZÁVODNÍCI!F10</f>
        <v>Novotný Karel</v>
      </c>
      <c r="E10" s="134">
        <f>ZÁVODNÍCI!G10+ZÁVODNÍCI!H10</f>
        <v>186.7</v>
      </c>
      <c r="F10" s="134">
        <v>201.7</v>
      </c>
      <c r="G10" s="135">
        <f t="shared" ref="G10:G18" si="0">E10+F10</f>
        <v>388.4</v>
      </c>
      <c r="H10" s="136"/>
      <c r="I10" s="99" t="s">
        <v>81</v>
      </c>
    </row>
    <row r="11" spans="1:9" x14ac:dyDescent="0.25">
      <c r="A11" s="21">
        <v>2</v>
      </c>
      <c r="B11" s="20" t="str">
        <f>ZÁVODNÍCI!B42</f>
        <v>ASK Lovosice</v>
      </c>
      <c r="C11" s="20" t="str">
        <f>ZÁVODNÍCI!C42</f>
        <v>Šourková Irena</v>
      </c>
      <c r="D11" s="20" t="str">
        <f>ZÁVODNÍCI!F42</f>
        <v>Lendvay Josef</v>
      </c>
      <c r="E11" s="24">
        <f>ZÁVODNÍCI!G42+ZÁVODNÍCI!H42</f>
        <v>196.6</v>
      </c>
      <c r="F11" s="17">
        <v>188.6</v>
      </c>
      <c r="G11" s="80">
        <f t="shared" si="0"/>
        <v>385.2</v>
      </c>
      <c r="H11" s="24">
        <f>G11-G10</f>
        <v>-3.1999999999999886</v>
      </c>
      <c r="I11" s="32">
        <f>G11-$G$10</f>
        <v>-3.1999999999999886</v>
      </c>
    </row>
    <row r="12" spans="1:9" x14ac:dyDescent="0.25">
      <c r="A12" s="21">
        <v>3</v>
      </c>
      <c r="B12" s="20" t="str">
        <f>ZÁVODNÍCI!B45</f>
        <v>SK Handicap Zlín</v>
      </c>
      <c r="C12" s="20" t="str">
        <f>ZÁVODNÍCI!C45</f>
        <v>Hradilová Helena</v>
      </c>
      <c r="D12" s="20" t="str">
        <f>ZÁVODNÍCI!F45</f>
        <v>Hradil Milan</v>
      </c>
      <c r="E12" s="24">
        <f>ZÁVODNÍCI!G45+ZÁVODNÍCI!H45</f>
        <v>175.8</v>
      </c>
      <c r="F12" s="17">
        <v>201.3</v>
      </c>
      <c r="G12" s="80">
        <f t="shared" si="0"/>
        <v>377.1</v>
      </c>
      <c r="H12" s="24">
        <f t="shared" ref="H12:H17" si="1">G12-G11</f>
        <v>-8.0999999999999659</v>
      </c>
      <c r="I12" s="32">
        <f t="shared" ref="I12:I17" si="2">G12-$G$10</f>
        <v>-11.299999999999955</v>
      </c>
    </row>
    <row r="13" spans="1:9" x14ac:dyDescent="0.25">
      <c r="A13" s="21">
        <v>4</v>
      </c>
      <c r="B13" s="20" t="str">
        <f>ZÁVODNÍCI!B15</f>
        <v>TJ Zora Praha</v>
      </c>
      <c r="C13" s="20" t="str">
        <f>ZÁVODNÍCI!C15</f>
        <v>Policarová Martina</v>
      </c>
      <c r="D13" s="20" t="str">
        <f>ZÁVODNÍCI!F15</f>
        <v>Oppelt Michal</v>
      </c>
      <c r="E13" s="24">
        <f>ZÁVODNÍCI!G15+ZÁVODNÍCI!H15</f>
        <v>192.1</v>
      </c>
      <c r="F13" s="24">
        <v>184</v>
      </c>
      <c r="G13" s="80">
        <f t="shared" si="0"/>
        <v>376.1</v>
      </c>
      <c r="H13" s="24">
        <f t="shared" si="1"/>
        <v>-1</v>
      </c>
      <c r="I13" s="32">
        <f t="shared" si="2"/>
        <v>-12.299999999999955</v>
      </c>
    </row>
    <row r="14" spans="1:9" x14ac:dyDescent="0.25">
      <c r="A14" s="21">
        <v>5</v>
      </c>
      <c r="B14" s="20" t="str">
        <f>ZÁVODNÍCI!B39</f>
        <v>ASK Lovosice</v>
      </c>
      <c r="C14" s="20" t="str">
        <f>ZÁVODNÍCI!C39</f>
        <v>Petrášová Hana</v>
      </c>
      <c r="D14" s="20" t="str">
        <f>ZÁVODNÍCI!F39</f>
        <v>Krajíček Vladimír</v>
      </c>
      <c r="E14" s="24">
        <f>ZÁVODNÍCI!G39+ZÁVODNÍCI!H39</f>
        <v>175.2</v>
      </c>
      <c r="F14" s="17">
        <v>187.6</v>
      </c>
      <c r="G14" s="80">
        <f t="shared" si="0"/>
        <v>362.79999999999995</v>
      </c>
      <c r="H14" s="24">
        <f t="shared" si="1"/>
        <v>-13.300000000000068</v>
      </c>
      <c r="I14" s="32">
        <f t="shared" si="2"/>
        <v>-25.600000000000023</v>
      </c>
    </row>
    <row r="15" spans="1:9" x14ac:dyDescent="0.25">
      <c r="A15" s="21">
        <v>6</v>
      </c>
      <c r="B15" s="20" t="str">
        <f>ZÁVODNÍCI!B12</f>
        <v>TJ Zora Praha</v>
      </c>
      <c r="C15" s="20" t="str">
        <f>ZÁVODNÍCI!C12</f>
        <v>Duchoňová Zuzana</v>
      </c>
      <c r="D15" s="20" t="str">
        <f>ZÁVODNÍCI!F12</f>
        <v>Duchoň František</v>
      </c>
      <c r="E15" s="24">
        <f>ZÁVODNÍCI!G12+ZÁVODNÍCI!H12</f>
        <v>186</v>
      </c>
      <c r="F15" s="24">
        <v>165.6</v>
      </c>
      <c r="G15" s="80">
        <f t="shared" si="0"/>
        <v>351.6</v>
      </c>
      <c r="H15" s="24">
        <f t="shared" si="1"/>
        <v>-11.199999999999932</v>
      </c>
      <c r="I15" s="32">
        <f t="shared" si="2"/>
        <v>-36.799999999999955</v>
      </c>
    </row>
    <row r="16" spans="1:9" x14ac:dyDescent="0.25">
      <c r="A16" s="21">
        <v>7</v>
      </c>
      <c r="B16" s="19" t="s">
        <v>75</v>
      </c>
      <c r="C16" s="20" t="s">
        <v>73</v>
      </c>
      <c r="D16" s="20" t="s">
        <v>74</v>
      </c>
      <c r="E16" s="20">
        <v>153.30000000000001</v>
      </c>
      <c r="F16" s="27">
        <v>190.1</v>
      </c>
      <c r="G16" s="80">
        <f t="shared" si="0"/>
        <v>343.4</v>
      </c>
      <c r="H16" s="24">
        <f t="shared" si="1"/>
        <v>-8.2000000000000455</v>
      </c>
      <c r="I16" s="32">
        <f t="shared" si="2"/>
        <v>-45</v>
      </c>
    </row>
    <row r="17" spans="1:9" x14ac:dyDescent="0.25">
      <c r="A17" s="21">
        <v>8</v>
      </c>
      <c r="B17" s="20" t="str">
        <f>ZÁVODNÍCI!B27</f>
        <v>Tandem Brno</v>
      </c>
      <c r="C17" s="20" t="str">
        <f>ZÁVODNÍCI!C27</f>
        <v>Stanieková Dana</v>
      </c>
      <c r="D17" s="20" t="str">
        <f>ZÁVODNÍCI!F27</f>
        <v>Staniek Igor</v>
      </c>
      <c r="E17" s="24">
        <f>ZÁVODNÍCI!G27+ZÁVODNÍCI!H27</f>
        <v>173.39999999999998</v>
      </c>
      <c r="F17" s="17">
        <v>165.3</v>
      </c>
      <c r="G17" s="80">
        <f t="shared" si="0"/>
        <v>338.7</v>
      </c>
      <c r="H17" s="24">
        <f t="shared" si="1"/>
        <v>-4.6999999999999886</v>
      </c>
      <c r="I17" s="32">
        <f t="shared" si="2"/>
        <v>-49.699999999999989</v>
      </c>
    </row>
    <row r="18" spans="1:9" ht="15.75" thickBot="1" x14ac:dyDescent="0.3">
      <c r="A18" s="22">
        <v>9</v>
      </c>
      <c r="B18" s="168" t="str">
        <f>ZÁVODNÍCI!B33</f>
        <v>Slavia Praha - OZP</v>
      </c>
      <c r="C18" s="23" t="str">
        <f>ZÁVODNÍCI!C33</f>
        <v>Hurtová Ludmila</v>
      </c>
      <c r="D18" s="23" t="str">
        <f>ZÁVODNÍCI!F33</f>
        <v>Hlous Petr</v>
      </c>
      <c r="E18" s="25">
        <f>ZÁVODNÍCI!G33+ZÁVODNÍCI!H33</f>
        <v>137.30000000000001</v>
      </c>
      <c r="F18" s="169">
        <v>191.3</v>
      </c>
      <c r="G18" s="81">
        <f t="shared" si="0"/>
        <v>328.6</v>
      </c>
      <c r="H18" s="25">
        <f t="shared" ref="H18" si="3">G18-G17</f>
        <v>-10.099999999999966</v>
      </c>
      <c r="I18" s="33">
        <f t="shared" ref="I18" si="4">G18-$G$10</f>
        <v>-59.799999999999955</v>
      </c>
    </row>
  </sheetData>
  <sortState ref="B10:G18">
    <sortCondition descending="1" ref="G10:G18"/>
  </sortState>
  <hyperlinks>
    <hyperlink ref="A7" location="'Titulní strana'!A1" display="Zpět na titulní stranu"/>
  </hyperlinks>
  <pageMargins left="0.23622047244094491" right="0.23622047244094491" top="0.55118110236220474" bottom="0.55118110236220474" header="0.31496062992125984" footer="0.31496062992125984"/>
  <pageSetup paperSize="9" orientation="portrait" r:id="rId1"/>
  <headerFooter>
    <oddFooter>&amp;Lstrana &amp;P / &amp;N - &amp;A&amp;R&amp;F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13</vt:i4>
      </vt:variant>
    </vt:vector>
  </HeadingPairs>
  <TitlesOfParts>
    <vt:vector size="32" baseType="lpstr">
      <vt:lpstr>SL pistol</vt:lpstr>
      <vt:lpstr>SL - puška</vt:lpstr>
      <vt:lpstr>MEDAILE</vt:lpstr>
      <vt:lpstr>ZÁVODNÍCI</vt:lpstr>
      <vt:lpstr>Titulní strana</vt:lpstr>
      <vt:lpstr>Pistol - ženy</vt:lpstr>
      <vt:lpstr>Pistol - muži</vt:lpstr>
      <vt:lpstr>Pistol - ostatní</vt:lpstr>
      <vt:lpstr>Pistol - dvojice</vt:lpstr>
      <vt:lpstr>Pistol - ALL</vt:lpstr>
      <vt:lpstr>Puška - žemy</vt:lpstr>
      <vt:lpstr>Puška - muži</vt:lpstr>
      <vt:lpstr>Puška - ostatní</vt:lpstr>
      <vt:lpstr>Puška - dvojice</vt:lpstr>
      <vt:lpstr>Puška - ALL</vt:lpstr>
      <vt:lpstr>NEJ - ALL</vt:lpstr>
      <vt:lpstr>NEJ - dvojice</vt:lpstr>
      <vt:lpstr>NEJ - ženy</vt:lpstr>
      <vt:lpstr>NEJ - muži</vt:lpstr>
      <vt:lpstr>'NEJ - dvojice'!Názvy_tisku</vt:lpstr>
      <vt:lpstr>'NEJ - muži'!Názvy_tisku</vt:lpstr>
      <vt:lpstr>'NEJ - ženy'!Názvy_tisku</vt:lpstr>
      <vt:lpstr>'Pistol - dvojice'!Názvy_tisku</vt:lpstr>
      <vt:lpstr>'Pistol - muži'!Názvy_tisku</vt:lpstr>
      <vt:lpstr>'Pistol - ostatní'!Názvy_tisku</vt:lpstr>
      <vt:lpstr>'Pistol - ženy'!Názvy_tisku</vt:lpstr>
      <vt:lpstr>'Puška - dvojice'!Názvy_tisku</vt:lpstr>
      <vt:lpstr>'Puška - muži'!Názvy_tisku</vt:lpstr>
      <vt:lpstr>'Puška - ostatní'!Názvy_tisku</vt:lpstr>
      <vt:lpstr>'Puška - žemy'!Názvy_tisku</vt:lpstr>
      <vt:lpstr>'SL - puška'!Názvy_tisku</vt:lpstr>
      <vt:lpstr>'SL pistol'!Názvy_tisku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ustredna</dc:creator>
  <cp:lastModifiedBy>PC</cp:lastModifiedBy>
  <cp:lastPrinted>2025-02-15T15:17:27Z</cp:lastPrinted>
  <dcterms:created xsi:type="dcterms:W3CDTF">2018-10-29T10:23:58Z</dcterms:created>
  <dcterms:modified xsi:type="dcterms:W3CDTF">2025-02-20T00:08:56Z</dcterms:modified>
</cp:coreProperties>
</file>